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!Rabotni\2020\Бюджет\Otcheti\"/>
    </mc:Choice>
  </mc:AlternateContent>
  <workbookProtection workbookPassword="F284" lockStructure="1"/>
  <bookViews>
    <workbookView xWindow="0" yWindow="0" windowWidth="21570" windowHeight="7455" activeTab="6"/>
  </bookViews>
  <sheets>
    <sheet name="P_Total" sheetId="43" r:id="rId1"/>
    <sheet name="B" sheetId="44" state="hidden" r:id="rId2"/>
    <sheet name="P (1)" sheetId="45" r:id="rId3"/>
    <sheet name="E" sheetId="46" state="hidden" r:id="rId4"/>
    <sheet name="Progr" sheetId="47" r:id="rId5"/>
    <sheet name="PomoshtenSheet" sheetId="48" r:id="rId6"/>
    <sheet name="Klasif" sheetId="52" r:id="rId7"/>
    <sheet name="Inf" sheetId="50" state="hidden" r:id="rId8"/>
    <sheet name="P" sheetId="51" state="hidden" r:id="rId9"/>
  </sheets>
  <definedNames>
    <definedName name="_xlnm._FilterDatabase" localSheetId="8" hidden="1">P!$A$1:$A$85</definedName>
    <definedName name="_xlnm._FilterDatabase" localSheetId="2" hidden="1">'P (1)'!$A$1:$A$85</definedName>
    <definedName name="_xlnm._FilterDatabase" localSheetId="0" hidden="1">P_Total!$A$1:$A$85</definedName>
    <definedName name="_xlnm._FilterDatabase" localSheetId="5" hidden="1">PomoshtenSheet!$A$1:$A$65</definedName>
    <definedName name="_xlnm._FilterDatabase" localSheetId="4" hidden="1">Progr!$A$1:$A$47</definedName>
    <definedName name="_xlnm.Print_Area" localSheetId="8">P!$B$1:$J$85</definedName>
    <definedName name="_xlnm.Print_Area" localSheetId="2">'P (1)'!$B$1:$J$85</definedName>
    <definedName name="_xlnm.Print_Area" localSheetId="0">P_Total!$B$1:$J$85</definedName>
    <definedName name="_xlnm.Print_Area" localSheetId="5">PomoshtenSheet!$B$1:$J$65</definedName>
    <definedName name="_xlnm.Print_Area" localSheetId="4">Progr!$B$1:$K$47</definedName>
    <definedName name="_xlnm.Print_Titles" localSheetId="6">Klasif!$4:$5</definedName>
    <definedName name="_xlnm.Print_Titles" localSheetId="8">P!$B:$D,P!$7:$12</definedName>
    <definedName name="_xlnm.Print_Titles" localSheetId="2">'P (1)'!$B:$D,'P (1)'!$7:$12</definedName>
    <definedName name="_xlnm.Print_Titles" localSheetId="0">P_Total!$B:$D,P_Total!$7:$12</definedName>
    <definedName name="_xlnm.Print_Titles" localSheetId="5">PomoshtenSheet!$B:$D,PomoshtenSheet!$6:$13</definedName>
    <definedName name="_xlnm.Print_Titles" localSheetId="4">Progr!$B:$D,Progr!$6:$13</definedName>
  </definedNames>
  <calcPr calcId="162913"/>
</workbook>
</file>

<file path=xl/calcChain.xml><?xml version="1.0" encoding="utf-8"?>
<calcChain xmlns="http://schemas.openxmlformats.org/spreadsheetml/2006/main">
  <c r="A54" i="51" l="1"/>
  <c r="A29" i="51"/>
  <c r="A54" i="45"/>
  <c r="A29" i="45"/>
  <c r="J54" i="43"/>
  <c r="J34" i="48" s="1"/>
  <c r="I54" i="43"/>
  <c r="I34" i="48" s="1"/>
  <c r="H54" i="43"/>
  <c r="H34" i="48" s="1"/>
  <c r="G54" i="43"/>
  <c r="G34" i="48" s="1"/>
  <c r="F54" i="43"/>
  <c r="F34" i="48" s="1"/>
  <c r="E54" i="43"/>
  <c r="E34" i="48" s="1"/>
  <c r="J29" i="43"/>
  <c r="I29" i="43"/>
  <c r="H29" i="43"/>
  <c r="G29" i="43"/>
  <c r="F29" i="43"/>
  <c r="E29" i="43"/>
  <c r="A84" i="51"/>
  <c r="A83" i="51"/>
  <c r="A82" i="51"/>
  <c r="A81" i="51"/>
  <c r="A80" i="51"/>
  <c r="A79" i="51"/>
  <c r="J78" i="51"/>
  <c r="J74" i="51" s="1"/>
  <c r="I78" i="51"/>
  <c r="I74" i="51" s="1"/>
  <c r="H78" i="51"/>
  <c r="H74" i="51" s="1"/>
  <c r="G78" i="51"/>
  <c r="G74" i="51" s="1"/>
  <c r="A74" i="51" s="1"/>
  <c r="F78" i="51"/>
  <c r="F74" i="51" s="1"/>
  <c r="E78" i="51"/>
  <c r="A77" i="51"/>
  <c r="A76" i="51"/>
  <c r="J75" i="51"/>
  <c r="J73" i="51" s="1"/>
  <c r="I75" i="51"/>
  <c r="I73" i="51" s="1"/>
  <c r="A73" i="51" s="1"/>
  <c r="H75" i="51"/>
  <c r="H73" i="51" s="1"/>
  <c r="G75" i="51"/>
  <c r="G73" i="51" s="1"/>
  <c r="F75" i="51"/>
  <c r="F73" i="51"/>
  <c r="E75" i="51"/>
  <c r="A75" i="51" s="1"/>
  <c r="A70" i="51"/>
  <c r="A69" i="51"/>
  <c r="A68" i="51"/>
  <c r="A67" i="51"/>
  <c r="J66" i="51"/>
  <c r="I66" i="51"/>
  <c r="H66" i="51"/>
  <c r="G66" i="51"/>
  <c r="F66" i="51"/>
  <c r="E66" i="51"/>
  <c r="A65" i="51"/>
  <c r="A64" i="51"/>
  <c r="A63" i="51"/>
  <c r="A62" i="51"/>
  <c r="A61" i="51"/>
  <c r="J60" i="51"/>
  <c r="I60" i="51"/>
  <c r="H60" i="51"/>
  <c r="G60" i="51"/>
  <c r="F60" i="51"/>
  <c r="E60" i="51"/>
  <c r="A59" i="51"/>
  <c r="A58" i="51"/>
  <c r="J57" i="51"/>
  <c r="I57" i="51"/>
  <c r="H57" i="51"/>
  <c r="G57" i="51"/>
  <c r="F57" i="51"/>
  <c r="E57" i="51"/>
  <c r="A56" i="51"/>
  <c r="A55" i="51"/>
  <c r="A53" i="51"/>
  <c r="A52" i="51"/>
  <c r="A51" i="51"/>
  <c r="A50" i="51"/>
  <c r="A49" i="51"/>
  <c r="A48" i="51"/>
  <c r="A47" i="51"/>
  <c r="A46" i="51"/>
  <c r="J45" i="51"/>
  <c r="I45" i="51"/>
  <c r="H45" i="51"/>
  <c r="G45" i="51"/>
  <c r="F45" i="51"/>
  <c r="A45" i="51" s="1"/>
  <c r="E45" i="51"/>
  <c r="A44" i="51"/>
  <c r="A43" i="51"/>
  <c r="A42" i="51"/>
  <c r="A41" i="51"/>
  <c r="A40" i="51"/>
  <c r="J39" i="51"/>
  <c r="J38" i="51" s="1"/>
  <c r="J37" i="51" s="1"/>
  <c r="I39" i="51"/>
  <c r="I38" i="51" s="1"/>
  <c r="I37" i="51" s="1"/>
  <c r="H39" i="51"/>
  <c r="G39" i="51"/>
  <c r="F39" i="51"/>
  <c r="F38" i="51" s="1"/>
  <c r="F37" i="51" s="1"/>
  <c r="E39" i="51"/>
  <c r="E38" i="51" s="1"/>
  <c r="A36" i="51"/>
  <c r="A35" i="51"/>
  <c r="A34" i="51"/>
  <c r="A33" i="51"/>
  <c r="A32" i="51"/>
  <c r="J31" i="51"/>
  <c r="I31" i="51"/>
  <c r="H31" i="51"/>
  <c r="G31" i="51"/>
  <c r="F31" i="51"/>
  <c r="A31" i="51" s="1"/>
  <c r="E31" i="51"/>
  <c r="A30" i="51"/>
  <c r="A28" i="51"/>
  <c r="A27" i="51"/>
  <c r="J26" i="51"/>
  <c r="J23" i="51"/>
  <c r="I26" i="51"/>
  <c r="H26" i="51"/>
  <c r="H23" i="51" s="1"/>
  <c r="H17" i="51" s="1"/>
  <c r="G26" i="51"/>
  <c r="F26" i="51"/>
  <c r="E26" i="51"/>
  <c r="E23" i="51" s="1"/>
  <c r="A25" i="51"/>
  <c r="A24" i="51"/>
  <c r="I23" i="51"/>
  <c r="A22" i="51"/>
  <c r="A21" i="51"/>
  <c r="A20" i="51"/>
  <c r="A19" i="51"/>
  <c r="J18" i="51"/>
  <c r="I18" i="51"/>
  <c r="H18" i="51"/>
  <c r="G18" i="51"/>
  <c r="F18" i="51"/>
  <c r="E18" i="51"/>
  <c r="E12" i="51"/>
  <c r="D12" i="51"/>
  <c r="C12" i="51"/>
  <c r="J11" i="51"/>
  <c r="I11" i="51"/>
  <c r="H11" i="51"/>
  <c r="G11" i="51"/>
  <c r="F11" i="51"/>
  <c r="E11" i="51"/>
  <c r="D11" i="51"/>
  <c r="C11" i="51"/>
  <c r="E10" i="51"/>
  <c r="D10" i="51"/>
  <c r="C10" i="51"/>
  <c r="J9" i="51"/>
  <c r="I9" i="51"/>
  <c r="H9" i="51"/>
  <c r="G9" i="51"/>
  <c r="F9" i="51"/>
  <c r="E9" i="51"/>
  <c r="D9" i="51"/>
  <c r="C9" i="51"/>
  <c r="J8" i="51"/>
  <c r="I8" i="51"/>
  <c r="H8" i="51"/>
  <c r="G8" i="51"/>
  <c r="F8" i="51"/>
  <c r="E8" i="51"/>
  <c r="D8" i="51"/>
  <c r="C8" i="51"/>
  <c r="C1" i="50"/>
  <c r="E12" i="48"/>
  <c r="J11" i="48"/>
  <c r="I11" i="48"/>
  <c r="H11" i="48"/>
  <c r="G11" i="48"/>
  <c r="F11" i="48"/>
  <c r="E11" i="48"/>
  <c r="E10" i="48"/>
  <c r="J9" i="48"/>
  <c r="I9" i="48"/>
  <c r="H9" i="48"/>
  <c r="G9" i="48"/>
  <c r="F9" i="48"/>
  <c r="E9" i="48"/>
  <c r="J8" i="48"/>
  <c r="I8" i="48"/>
  <c r="H8" i="48"/>
  <c r="G8" i="48"/>
  <c r="F8" i="48"/>
  <c r="E8" i="48"/>
  <c r="E46" i="47"/>
  <c r="E45" i="47"/>
  <c r="G45" i="47" s="1"/>
  <c r="E44" i="47"/>
  <c r="F44" i="47" s="1"/>
  <c r="E43" i="47"/>
  <c r="D43" i="47" s="1"/>
  <c r="E42" i="47"/>
  <c r="E41" i="47"/>
  <c r="J41" i="47" s="1"/>
  <c r="E40" i="47"/>
  <c r="H40" i="47" s="1"/>
  <c r="E39" i="47"/>
  <c r="D39" i="47" s="1"/>
  <c r="E38" i="47"/>
  <c r="C38" i="47" s="1"/>
  <c r="E37" i="47"/>
  <c r="G37" i="47" s="1"/>
  <c r="E36" i="47"/>
  <c r="K36" i="47" s="1"/>
  <c r="E35" i="47"/>
  <c r="D35" i="47" s="1"/>
  <c r="E34" i="47"/>
  <c r="E33" i="47"/>
  <c r="C33" i="47" s="1"/>
  <c r="E32" i="47"/>
  <c r="J32" i="47" s="1"/>
  <c r="E31" i="47"/>
  <c r="I31" i="47" s="1"/>
  <c r="E30" i="47"/>
  <c r="E29" i="47"/>
  <c r="K29" i="47" s="1"/>
  <c r="E28" i="47"/>
  <c r="K28" i="47" s="1"/>
  <c r="E27" i="47"/>
  <c r="K27" i="47" s="1"/>
  <c r="E26" i="47"/>
  <c r="I26" i="47" s="1"/>
  <c r="E25" i="47"/>
  <c r="F25" i="47" s="1"/>
  <c r="E24" i="47"/>
  <c r="K24" i="47" s="1"/>
  <c r="E23" i="47"/>
  <c r="K23" i="47" s="1"/>
  <c r="E22" i="47"/>
  <c r="E21" i="47"/>
  <c r="F21" i="47" s="1"/>
  <c r="E20" i="47"/>
  <c r="I20" i="47" s="1"/>
  <c r="E19" i="47"/>
  <c r="C19" i="47" s="1"/>
  <c r="E18" i="47"/>
  <c r="E17" i="47"/>
  <c r="F12" i="47"/>
  <c r="E12" i="47"/>
  <c r="D12" i="47"/>
  <c r="K11" i="47"/>
  <c r="J11" i="47"/>
  <c r="I11" i="47"/>
  <c r="H11" i="47"/>
  <c r="G11" i="47"/>
  <c r="F11" i="47"/>
  <c r="E11" i="47"/>
  <c r="D11" i="47"/>
  <c r="F10" i="47"/>
  <c r="E10" i="47"/>
  <c r="D10" i="47"/>
  <c r="K9" i="47"/>
  <c r="J9" i="47"/>
  <c r="I9" i="47"/>
  <c r="H9" i="47"/>
  <c r="G9" i="47"/>
  <c r="F9" i="47"/>
  <c r="E9" i="47"/>
  <c r="D9" i="47"/>
  <c r="K8" i="47"/>
  <c r="J8" i="47"/>
  <c r="I8" i="47"/>
  <c r="H8" i="47"/>
  <c r="G8" i="47"/>
  <c r="F8" i="47"/>
  <c r="E8" i="47"/>
  <c r="D4" i="47"/>
  <c r="A84" i="45"/>
  <c r="A83" i="45"/>
  <c r="A82" i="45"/>
  <c r="A81" i="45"/>
  <c r="A80" i="45"/>
  <c r="A79" i="45"/>
  <c r="J78" i="45"/>
  <c r="J74" i="45" s="1"/>
  <c r="I78" i="45"/>
  <c r="I74" i="45" s="1"/>
  <c r="H78" i="45"/>
  <c r="H74" i="45" s="1"/>
  <c r="G78" i="45"/>
  <c r="G74" i="45" s="1"/>
  <c r="F78" i="45"/>
  <c r="F74" i="45" s="1"/>
  <c r="E78" i="45"/>
  <c r="E74" i="45" s="1"/>
  <c r="A77" i="45"/>
  <c r="A76" i="45"/>
  <c r="J75" i="45"/>
  <c r="J73" i="45" s="1"/>
  <c r="I75" i="45"/>
  <c r="I73" i="45" s="1"/>
  <c r="H75" i="45"/>
  <c r="H73" i="45" s="1"/>
  <c r="G75" i="45"/>
  <c r="G73" i="45" s="1"/>
  <c r="F75" i="45"/>
  <c r="F73" i="45" s="1"/>
  <c r="E75" i="45"/>
  <c r="E73" i="45" s="1"/>
  <c r="A70" i="45"/>
  <c r="A69" i="45"/>
  <c r="A68" i="45"/>
  <c r="A67" i="45"/>
  <c r="J66" i="45"/>
  <c r="I66" i="45"/>
  <c r="H66" i="45"/>
  <c r="G66" i="45"/>
  <c r="F66" i="45"/>
  <c r="E66" i="45"/>
  <c r="A65" i="45"/>
  <c r="A64" i="45"/>
  <c r="A63" i="45"/>
  <c r="A62" i="45"/>
  <c r="A61" i="45"/>
  <c r="J60" i="45"/>
  <c r="I60" i="45"/>
  <c r="H60" i="45"/>
  <c r="G60" i="45"/>
  <c r="F60" i="45"/>
  <c r="E60" i="45"/>
  <c r="A59" i="45"/>
  <c r="A58" i="45"/>
  <c r="J57" i="45"/>
  <c r="I57" i="45"/>
  <c r="H57" i="45"/>
  <c r="G57" i="45"/>
  <c r="F57" i="45"/>
  <c r="E57" i="45"/>
  <c r="A56" i="45"/>
  <c r="A55" i="45"/>
  <c r="A53" i="45"/>
  <c r="A52" i="45"/>
  <c r="A51" i="45"/>
  <c r="A50" i="45"/>
  <c r="A49" i="45"/>
  <c r="A48" i="45"/>
  <c r="A47" i="45"/>
  <c r="A46" i="45"/>
  <c r="J45" i="45"/>
  <c r="I45" i="45"/>
  <c r="H45" i="45"/>
  <c r="G45" i="45"/>
  <c r="F45" i="45"/>
  <c r="E45" i="45"/>
  <c r="A44" i="45"/>
  <c r="A43" i="45"/>
  <c r="A42" i="45"/>
  <c r="A41" i="45"/>
  <c r="A40" i="45"/>
  <c r="J39" i="45"/>
  <c r="I39" i="45"/>
  <c r="H39" i="45"/>
  <c r="G39" i="45"/>
  <c r="G38" i="45" s="1"/>
  <c r="G37" i="45" s="1"/>
  <c r="F39" i="45"/>
  <c r="E39" i="45"/>
  <c r="A36" i="45"/>
  <c r="A35" i="45"/>
  <c r="A34" i="45"/>
  <c r="A33" i="45"/>
  <c r="A32" i="45"/>
  <c r="J31" i="45"/>
  <c r="I31" i="45"/>
  <c r="H31" i="45"/>
  <c r="G31" i="45"/>
  <c r="F31" i="45"/>
  <c r="F17" i="45" s="1"/>
  <c r="E31" i="45"/>
  <c r="A30" i="45"/>
  <c r="A28" i="45"/>
  <c r="A27" i="45"/>
  <c r="J26" i="45"/>
  <c r="J23" i="45" s="1"/>
  <c r="I26" i="45"/>
  <c r="I23" i="45" s="1"/>
  <c r="H26" i="45"/>
  <c r="H23" i="45" s="1"/>
  <c r="G26" i="45"/>
  <c r="G23" i="45" s="1"/>
  <c r="F26" i="45"/>
  <c r="F23" i="45" s="1"/>
  <c r="E26" i="45"/>
  <c r="A25" i="45"/>
  <c r="A24" i="45"/>
  <c r="A22" i="45"/>
  <c r="A21" i="45"/>
  <c r="A20" i="45"/>
  <c r="A19" i="45"/>
  <c r="J18" i="45"/>
  <c r="I18" i="45"/>
  <c r="H18" i="45"/>
  <c r="G18" i="45"/>
  <c r="F18" i="45"/>
  <c r="E18" i="45"/>
  <c r="E12" i="45"/>
  <c r="D12" i="45"/>
  <c r="C12" i="45"/>
  <c r="J11" i="45"/>
  <c r="I11" i="45"/>
  <c r="H11" i="45"/>
  <c r="G11" i="45"/>
  <c r="F11" i="45"/>
  <c r="E11" i="45"/>
  <c r="D11" i="45"/>
  <c r="C11" i="45"/>
  <c r="E10" i="45"/>
  <c r="D10" i="45"/>
  <c r="C10" i="45"/>
  <c r="J9" i="45"/>
  <c r="I9" i="45"/>
  <c r="H9" i="45"/>
  <c r="G9" i="45"/>
  <c r="F9" i="45"/>
  <c r="E9" i="45"/>
  <c r="D9" i="45"/>
  <c r="C9" i="45"/>
  <c r="J8" i="45"/>
  <c r="I8" i="45"/>
  <c r="H8" i="45"/>
  <c r="G8" i="45"/>
  <c r="F8" i="45"/>
  <c r="E8" i="45"/>
  <c r="D8" i="45"/>
  <c r="C8" i="45"/>
  <c r="J84" i="43"/>
  <c r="J64" i="48" s="1"/>
  <c r="I84" i="43"/>
  <c r="I64" i="48" s="1"/>
  <c r="H84" i="43"/>
  <c r="H64" i="48" s="1"/>
  <c r="G84" i="43"/>
  <c r="G64" i="48" s="1"/>
  <c r="F84" i="43"/>
  <c r="F64" i="48" s="1"/>
  <c r="E84" i="43"/>
  <c r="E64" i="48" s="1"/>
  <c r="J83" i="43"/>
  <c r="J63" i="48" s="1"/>
  <c r="I83" i="43"/>
  <c r="I63" i="48" s="1"/>
  <c r="H83" i="43"/>
  <c r="H63" i="48" s="1"/>
  <c r="G83" i="43"/>
  <c r="G63" i="48" s="1"/>
  <c r="F83" i="43"/>
  <c r="F63" i="48" s="1"/>
  <c r="E83" i="43"/>
  <c r="J82" i="43"/>
  <c r="J62" i="48" s="1"/>
  <c r="I82" i="43"/>
  <c r="I62" i="48" s="1"/>
  <c r="H82" i="43"/>
  <c r="H62" i="48" s="1"/>
  <c r="G82" i="43"/>
  <c r="G62" i="48" s="1"/>
  <c r="F82" i="43"/>
  <c r="F62" i="48" s="1"/>
  <c r="E82" i="43"/>
  <c r="J81" i="43"/>
  <c r="J61" i="48" s="1"/>
  <c r="I81" i="43"/>
  <c r="I61" i="48" s="1"/>
  <c r="H81" i="43"/>
  <c r="H61" i="48" s="1"/>
  <c r="G81" i="43"/>
  <c r="G61" i="48" s="1"/>
  <c r="F81" i="43"/>
  <c r="F61" i="48" s="1"/>
  <c r="E81" i="43"/>
  <c r="E61" i="48" s="1"/>
  <c r="J80" i="43"/>
  <c r="I80" i="43"/>
  <c r="I60" i="48" s="1"/>
  <c r="H80" i="43"/>
  <c r="H60" i="48" s="1"/>
  <c r="G80" i="43"/>
  <c r="G60" i="48" s="1"/>
  <c r="F80" i="43"/>
  <c r="F60" i="48" s="1"/>
  <c r="E80" i="43"/>
  <c r="E60" i="48" s="1"/>
  <c r="J79" i="43"/>
  <c r="I79" i="43"/>
  <c r="I59" i="48" s="1"/>
  <c r="H79" i="43"/>
  <c r="H59" i="48" s="1"/>
  <c r="G79" i="43"/>
  <c r="F79" i="43"/>
  <c r="F59" i="48" s="1"/>
  <c r="E79" i="43"/>
  <c r="J77" i="43"/>
  <c r="J57" i="48" s="1"/>
  <c r="I77" i="43"/>
  <c r="I57" i="48" s="1"/>
  <c r="H77" i="43"/>
  <c r="H57" i="48" s="1"/>
  <c r="G77" i="43"/>
  <c r="G57" i="48" s="1"/>
  <c r="F77" i="43"/>
  <c r="F57" i="48" s="1"/>
  <c r="E77" i="43"/>
  <c r="J76" i="43"/>
  <c r="J56" i="48" s="1"/>
  <c r="I76" i="43"/>
  <c r="I56" i="48" s="1"/>
  <c r="H76" i="43"/>
  <c r="H56" i="48" s="1"/>
  <c r="G76" i="43"/>
  <c r="G56" i="48" s="1"/>
  <c r="F76" i="43"/>
  <c r="F56" i="48" s="1"/>
  <c r="E76" i="43"/>
  <c r="E56" i="48" s="1"/>
  <c r="J70" i="43"/>
  <c r="J50" i="48" s="1"/>
  <c r="I70" i="43"/>
  <c r="I50" i="48" s="1"/>
  <c r="H70" i="43"/>
  <c r="H50" i="48" s="1"/>
  <c r="G70" i="43"/>
  <c r="G50" i="48" s="1"/>
  <c r="F70" i="43"/>
  <c r="F50" i="48" s="1"/>
  <c r="E70" i="43"/>
  <c r="E50" i="48" s="1"/>
  <c r="J69" i="43"/>
  <c r="J49" i="48" s="1"/>
  <c r="I69" i="43"/>
  <c r="I49" i="48" s="1"/>
  <c r="H69" i="43"/>
  <c r="G69" i="43"/>
  <c r="G49" i="48" s="1"/>
  <c r="F69" i="43"/>
  <c r="E69" i="43"/>
  <c r="E49" i="48"/>
  <c r="J68" i="43"/>
  <c r="J48" i="48" s="1"/>
  <c r="I68" i="43"/>
  <c r="I48" i="48" s="1"/>
  <c r="H68" i="43"/>
  <c r="H48" i="48" s="1"/>
  <c r="G68" i="43"/>
  <c r="G48" i="48" s="1"/>
  <c r="F68" i="43"/>
  <c r="F48" i="48" s="1"/>
  <c r="E68" i="43"/>
  <c r="E48" i="48" s="1"/>
  <c r="J67" i="43"/>
  <c r="J66" i="43" s="1"/>
  <c r="I67" i="43"/>
  <c r="I47" i="48" s="1"/>
  <c r="H67" i="43"/>
  <c r="H47" i="48" s="1"/>
  <c r="G67" i="43"/>
  <c r="F67" i="43"/>
  <c r="E67" i="43"/>
  <c r="E47" i="48" s="1"/>
  <c r="J65" i="43"/>
  <c r="I65" i="43"/>
  <c r="H65" i="43"/>
  <c r="G65" i="43"/>
  <c r="F65" i="43"/>
  <c r="E65" i="43"/>
  <c r="A65" i="43" s="1"/>
  <c r="J64" i="43"/>
  <c r="J44" i="48" s="1"/>
  <c r="I64" i="43"/>
  <c r="H64" i="43"/>
  <c r="G64" i="43"/>
  <c r="F64" i="43"/>
  <c r="E64" i="43"/>
  <c r="J63" i="43"/>
  <c r="I63" i="43"/>
  <c r="H63" i="43"/>
  <c r="G63" i="43"/>
  <c r="F63" i="43"/>
  <c r="E63" i="43"/>
  <c r="J62" i="43"/>
  <c r="J42" i="48" s="1"/>
  <c r="I62" i="43"/>
  <c r="H62" i="43"/>
  <c r="G62" i="43"/>
  <c r="F62" i="43"/>
  <c r="E62" i="43"/>
  <c r="J61" i="43"/>
  <c r="J41" i="48" s="1"/>
  <c r="I61" i="43"/>
  <c r="H61" i="43"/>
  <c r="G61" i="43"/>
  <c r="F61" i="43"/>
  <c r="E61" i="43"/>
  <c r="J59" i="43"/>
  <c r="J39" i="48" s="1"/>
  <c r="I59" i="43"/>
  <c r="H59" i="43"/>
  <c r="G59" i="43"/>
  <c r="G39" i="48" s="1"/>
  <c r="F59" i="43"/>
  <c r="F39" i="48" s="1"/>
  <c r="E59" i="43"/>
  <c r="J58" i="43"/>
  <c r="J38" i="48" s="1"/>
  <c r="I58" i="43"/>
  <c r="I38" i="48" s="1"/>
  <c r="H58" i="43"/>
  <c r="H57" i="43" s="1"/>
  <c r="G58" i="43"/>
  <c r="F58" i="43"/>
  <c r="F38" i="48" s="1"/>
  <c r="E58" i="43"/>
  <c r="E38" i="48" s="1"/>
  <c r="J56" i="43"/>
  <c r="I56" i="43"/>
  <c r="H56" i="43"/>
  <c r="G56" i="43"/>
  <c r="F56" i="43"/>
  <c r="E56" i="43"/>
  <c r="J55" i="43"/>
  <c r="J35" i="48" s="1"/>
  <c r="I55" i="43"/>
  <c r="I35" i="48" s="1"/>
  <c r="H55" i="43"/>
  <c r="H35" i="48" s="1"/>
  <c r="G55" i="43"/>
  <c r="G35" i="48" s="1"/>
  <c r="F55" i="43"/>
  <c r="F35" i="48" s="1"/>
  <c r="E55" i="43"/>
  <c r="E35" i="48" s="1"/>
  <c r="J53" i="43"/>
  <c r="J33" i="48" s="1"/>
  <c r="I53" i="43"/>
  <c r="I33" i="48"/>
  <c r="H53" i="43"/>
  <c r="H33" i="48" s="1"/>
  <c r="G53" i="43"/>
  <c r="G33" i="48" s="1"/>
  <c r="F53" i="43"/>
  <c r="F33" i="48" s="1"/>
  <c r="E53" i="43"/>
  <c r="E33" i="48" s="1"/>
  <c r="J52" i="43"/>
  <c r="J32" i="48" s="1"/>
  <c r="I52" i="43"/>
  <c r="H52" i="43"/>
  <c r="H32" i="48" s="1"/>
  <c r="G52" i="43"/>
  <c r="G32" i="48" s="1"/>
  <c r="F52" i="43"/>
  <c r="F32" i="48" s="1"/>
  <c r="E52" i="43"/>
  <c r="E32" i="48" s="1"/>
  <c r="J51" i="43"/>
  <c r="I51" i="43"/>
  <c r="H51" i="43"/>
  <c r="G51" i="43"/>
  <c r="G31" i="48" s="1"/>
  <c r="F51" i="43"/>
  <c r="E51" i="43"/>
  <c r="A51" i="43" s="1"/>
  <c r="J50" i="43"/>
  <c r="J30" i="48" s="1"/>
  <c r="I50" i="43"/>
  <c r="I30" i="48" s="1"/>
  <c r="H50" i="43"/>
  <c r="H30" i="48" s="1"/>
  <c r="G50" i="43"/>
  <c r="G30" i="48" s="1"/>
  <c r="F50" i="43"/>
  <c r="F30" i="48" s="1"/>
  <c r="E50" i="43"/>
  <c r="E30" i="48" s="1"/>
  <c r="J49" i="43"/>
  <c r="J29" i="48" s="1"/>
  <c r="I49" i="43"/>
  <c r="I29" i="48" s="1"/>
  <c r="H49" i="43"/>
  <c r="H29" i="48" s="1"/>
  <c r="G49" i="43"/>
  <c r="G29" i="48" s="1"/>
  <c r="F49" i="43"/>
  <c r="F29" i="48" s="1"/>
  <c r="E49" i="43"/>
  <c r="E29" i="48" s="1"/>
  <c r="J48" i="43"/>
  <c r="J28" i="48" s="1"/>
  <c r="I48" i="43"/>
  <c r="I28" i="48" s="1"/>
  <c r="H48" i="43"/>
  <c r="H28" i="48" s="1"/>
  <c r="G48" i="43"/>
  <c r="G28" i="48" s="1"/>
  <c r="F48" i="43"/>
  <c r="F28" i="48" s="1"/>
  <c r="E48" i="43"/>
  <c r="E28" i="48" s="1"/>
  <c r="J47" i="43"/>
  <c r="I47" i="43"/>
  <c r="H47" i="43"/>
  <c r="G47" i="43"/>
  <c r="F47" i="43"/>
  <c r="E47" i="43"/>
  <c r="J46" i="43"/>
  <c r="I46" i="43"/>
  <c r="I45" i="43" s="1"/>
  <c r="H46" i="43"/>
  <c r="G46" i="43"/>
  <c r="F46" i="43"/>
  <c r="E46" i="43"/>
  <c r="E45" i="43" s="1"/>
  <c r="J44" i="43"/>
  <c r="I44" i="43"/>
  <c r="H44" i="43"/>
  <c r="G44" i="43"/>
  <c r="F44" i="43"/>
  <c r="E44" i="43"/>
  <c r="J43" i="43"/>
  <c r="I43" i="43"/>
  <c r="H43" i="43"/>
  <c r="G43" i="43"/>
  <c r="F43" i="43"/>
  <c r="E43" i="43"/>
  <c r="J42" i="43"/>
  <c r="I42" i="43"/>
  <c r="H42" i="43"/>
  <c r="G42" i="43"/>
  <c r="F42" i="43"/>
  <c r="E42" i="43"/>
  <c r="J41" i="43"/>
  <c r="I41" i="43"/>
  <c r="H41" i="43"/>
  <c r="G41" i="43"/>
  <c r="F41" i="43"/>
  <c r="E41" i="43"/>
  <c r="J40" i="43"/>
  <c r="I40" i="43"/>
  <c r="H40" i="43"/>
  <c r="G40" i="43"/>
  <c r="F40" i="43"/>
  <c r="E40" i="43"/>
  <c r="J36" i="43"/>
  <c r="I36" i="43"/>
  <c r="H36" i="43"/>
  <c r="G36" i="43"/>
  <c r="F36" i="43"/>
  <c r="E36" i="43"/>
  <c r="E45" i="48" s="1"/>
  <c r="J35" i="43"/>
  <c r="I35" i="43"/>
  <c r="H35" i="43"/>
  <c r="G35" i="43"/>
  <c r="F35" i="43"/>
  <c r="F44" i="48" s="1"/>
  <c r="E35" i="43"/>
  <c r="J34" i="43"/>
  <c r="I34" i="43"/>
  <c r="H34" i="43"/>
  <c r="G34" i="43"/>
  <c r="F34" i="43"/>
  <c r="E34" i="43"/>
  <c r="E43" i="48" s="1"/>
  <c r="J33" i="43"/>
  <c r="I33" i="43"/>
  <c r="H33" i="43"/>
  <c r="H42" i="48" s="1"/>
  <c r="G33" i="43"/>
  <c r="F33" i="43"/>
  <c r="F42" i="48" s="1"/>
  <c r="E33" i="43"/>
  <c r="J32" i="43"/>
  <c r="J31" i="43" s="1"/>
  <c r="I32" i="43"/>
  <c r="H32" i="43"/>
  <c r="G32" i="43"/>
  <c r="F32" i="43"/>
  <c r="E32" i="43"/>
  <c r="J30" i="43"/>
  <c r="I30" i="43"/>
  <c r="H30" i="43"/>
  <c r="H36" i="48" s="1"/>
  <c r="G30" i="43"/>
  <c r="F30" i="43"/>
  <c r="F36" i="48" s="1"/>
  <c r="E30" i="43"/>
  <c r="E36" i="48" s="1"/>
  <c r="J28" i="43"/>
  <c r="I28" i="43"/>
  <c r="H28" i="43"/>
  <c r="H27" i="48" s="1"/>
  <c r="G28" i="43"/>
  <c r="F28" i="43"/>
  <c r="F27" i="48" s="1"/>
  <c r="E28" i="43"/>
  <c r="E27" i="48" s="1"/>
  <c r="J27" i="43"/>
  <c r="J26" i="48" s="1"/>
  <c r="I27" i="43"/>
  <c r="H27" i="43"/>
  <c r="H26" i="43" s="1"/>
  <c r="G27" i="43"/>
  <c r="G26" i="48" s="1"/>
  <c r="F27" i="43"/>
  <c r="E27" i="43"/>
  <c r="J25" i="43"/>
  <c r="J24" i="48" s="1"/>
  <c r="I25" i="43"/>
  <c r="I24" i="48" s="1"/>
  <c r="H25" i="43"/>
  <c r="G25" i="43"/>
  <c r="F25" i="43"/>
  <c r="E25" i="43"/>
  <c r="E24" i="48" s="1"/>
  <c r="J24" i="43"/>
  <c r="I24" i="43"/>
  <c r="H24" i="43"/>
  <c r="G24" i="43"/>
  <c r="F24" i="43"/>
  <c r="F23" i="48" s="1"/>
  <c r="E24" i="43"/>
  <c r="E23" i="48" s="1"/>
  <c r="J22" i="43"/>
  <c r="J22" i="48" s="1"/>
  <c r="I22" i="43"/>
  <c r="H22" i="43"/>
  <c r="G22" i="43"/>
  <c r="F22" i="43"/>
  <c r="F22" i="48" s="1"/>
  <c r="E22" i="43"/>
  <c r="J21" i="43"/>
  <c r="I21" i="43"/>
  <c r="H21" i="43"/>
  <c r="H21" i="48" s="1"/>
  <c r="G21" i="43"/>
  <c r="F21" i="43"/>
  <c r="E21" i="43"/>
  <c r="E21" i="48" s="1"/>
  <c r="J20" i="43"/>
  <c r="J20" i="48" s="1"/>
  <c r="I20" i="43"/>
  <c r="H20" i="43"/>
  <c r="G20" i="43"/>
  <c r="F20" i="43"/>
  <c r="F20" i="48" s="1"/>
  <c r="E20" i="43"/>
  <c r="J19" i="43"/>
  <c r="J19" i="48" s="1"/>
  <c r="I19" i="43"/>
  <c r="I19" i="48" s="1"/>
  <c r="H19" i="43"/>
  <c r="H19" i="48" s="1"/>
  <c r="G19" i="43"/>
  <c r="F19" i="43"/>
  <c r="F19" i="48" s="1"/>
  <c r="E19" i="43"/>
  <c r="E19" i="48" s="1"/>
  <c r="F12" i="43"/>
  <c r="F12" i="51" s="1"/>
  <c r="J10" i="43"/>
  <c r="K10" i="47" s="1"/>
  <c r="I10" i="43"/>
  <c r="I10" i="45" s="1"/>
  <c r="H10" i="43"/>
  <c r="H10" i="45" s="1"/>
  <c r="G10" i="43"/>
  <c r="H10" i="47" s="1"/>
  <c r="F10" i="43"/>
  <c r="F10" i="45" s="1"/>
  <c r="J46" i="47"/>
  <c r="G38" i="51"/>
  <c r="D37" i="47"/>
  <c r="J42" i="47"/>
  <c r="F29" i="47"/>
  <c r="G23" i="51"/>
  <c r="G17" i="51" s="1"/>
  <c r="F47" i="48"/>
  <c r="E73" i="51"/>
  <c r="F41" i="47"/>
  <c r="K37" i="47"/>
  <c r="K42" i="47"/>
  <c r="C31" i="47"/>
  <c r="E23" i="45"/>
  <c r="J60" i="48"/>
  <c r="F43" i="47"/>
  <c r="I43" i="47"/>
  <c r="H30" i="47"/>
  <c r="F39" i="43"/>
  <c r="H45" i="43"/>
  <c r="G12" i="47"/>
  <c r="C43" i="47"/>
  <c r="J43" i="47"/>
  <c r="D31" i="47"/>
  <c r="K43" i="47"/>
  <c r="G43" i="47"/>
  <c r="H35" i="47"/>
  <c r="J27" i="48"/>
  <c r="I41" i="48"/>
  <c r="H22" i="47"/>
  <c r="K35" i="47"/>
  <c r="C35" i="47"/>
  <c r="G35" i="47"/>
  <c r="J35" i="47"/>
  <c r="I35" i="47"/>
  <c r="F35" i="47"/>
  <c r="C22" i="47"/>
  <c r="H43" i="47"/>
  <c r="I23" i="47"/>
  <c r="I34" i="47"/>
  <c r="J26" i="43"/>
  <c r="I26" i="43"/>
  <c r="J45" i="43"/>
  <c r="F60" i="43"/>
  <c r="F57" i="43"/>
  <c r="E38" i="45"/>
  <c r="E37" i="45" s="1"/>
  <c r="H25" i="47"/>
  <c r="K25" i="47"/>
  <c r="G29" i="47"/>
  <c r="G42" i="48"/>
  <c r="G44" i="48"/>
  <c r="G22" i="48"/>
  <c r="I31" i="48"/>
  <c r="E78" i="43"/>
  <c r="E74" i="43" s="1"/>
  <c r="J31" i="48"/>
  <c r="H43" i="48"/>
  <c r="F12" i="48"/>
  <c r="I22" i="47"/>
  <c r="H19" i="47"/>
  <c r="K19" i="47"/>
  <c r="C37" i="47"/>
  <c r="F34" i="47"/>
  <c r="D22" i="47"/>
  <c r="J19" i="47"/>
  <c r="G19" i="47"/>
  <c r="K22" i="47"/>
  <c r="G22" i="47"/>
  <c r="I19" i="47"/>
  <c r="D29" i="47"/>
  <c r="G23" i="47"/>
  <c r="D19" i="47"/>
  <c r="J27" i="47"/>
  <c r="F19" i="47"/>
  <c r="J23" i="47"/>
  <c r="F30" i="47"/>
  <c r="F23" i="47"/>
  <c r="E60" i="43"/>
  <c r="G20" i="48"/>
  <c r="I23" i="48"/>
  <c r="F31" i="48"/>
  <c r="H38" i="45"/>
  <c r="H37" i="45" s="1"/>
  <c r="H39" i="48"/>
  <c r="F66" i="43"/>
  <c r="I21" i="48"/>
  <c r="G36" i="48"/>
  <c r="F41" i="48"/>
  <c r="I27" i="48"/>
  <c r="J10" i="47"/>
  <c r="C39" i="47"/>
  <c r="H23" i="47"/>
  <c r="D42" i="47"/>
  <c r="J31" i="47"/>
  <c r="K26" i="47"/>
  <c r="D26" i="47"/>
  <c r="C23" i="47"/>
  <c r="H31" i="47"/>
  <c r="D23" i="47"/>
  <c r="H39" i="47"/>
  <c r="G26" i="47"/>
  <c r="H18" i="47"/>
  <c r="J25" i="47"/>
  <c r="D18" i="47"/>
  <c r="F33" i="47"/>
  <c r="K31" i="47"/>
  <c r="C34" i="47"/>
  <c r="F31" i="47"/>
  <c r="G31" i="47"/>
  <c r="A75" i="45"/>
  <c r="E41" i="48"/>
  <c r="I43" i="48"/>
  <c r="I45" i="48"/>
  <c r="H45" i="48"/>
  <c r="H26" i="48"/>
  <c r="I10" i="48"/>
  <c r="I10" i="51"/>
  <c r="H44" i="48"/>
  <c r="F10" i="51"/>
  <c r="H39" i="43"/>
  <c r="E74" i="51"/>
  <c r="G47" i="48"/>
  <c r="G66" i="43"/>
  <c r="J17" i="51"/>
  <c r="J16" i="51" s="1"/>
  <c r="J14" i="51" s="1"/>
  <c r="G60" i="43"/>
  <c r="E59" i="48"/>
  <c r="J10" i="51"/>
  <c r="J39" i="43"/>
  <c r="H60" i="43"/>
  <c r="H49" i="48"/>
  <c r="H66" i="43"/>
  <c r="E62" i="48"/>
  <c r="E37" i="51"/>
  <c r="H38" i="51"/>
  <c r="H37" i="51" s="1"/>
  <c r="A39" i="51"/>
  <c r="F26" i="43"/>
  <c r="I60" i="43"/>
  <c r="F49" i="48"/>
  <c r="G78" i="43"/>
  <c r="G59" i="48"/>
  <c r="G58" i="48" s="1"/>
  <c r="G54" i="48" s="1"/>
  <c r="E63" i="48"/>
  <c r="A66" i="51"/>
  <c r="C17" i="47"/>
  <c r="D17" i="47"/>
  <c r="I66" i="43" l="1"/>
  <c r="A66" i="43" s="1"/>
  <c r="J60" i="43"/>
  <c r="A78" i="51"/>
  <c r="C26" i="47"/>
  <c r="I27" i="47"/>
  <c r="H33" i="47"/>
  <c r="I78" i="43"/>
  <c r="I74" i="43" s="1"/>
  <c r="G38" i="47"/>
  <c r="I39" i="47"/>
  <c r="D45" i="47"/>
  <c r="F37" i="48"/>
  <c r="A83" i="43"/>
  <c r="A26" i="45"/>
  <c r="A78" i="45"/>
  <c r="J39" i="47"/>
  <c r="K39" i="47"/>
  <c r="G27" i="47"/>
  <c r="I75" i="43"/>
  <c r="K45" i="47"/>
  <c r="E66" i="43"/>
  <c r="A53" i="43"/>
  <c r="F27" i="47"/>
  <c r="H27" i="47"/>
  <c r="H38" i="47"/>
  <c r="G37" i="51"/>
  <c r="G16" i="51" s="1"/>
  <c r="G14" i="51" s="1"/>
  <c r="A48" i="43"/>
  <c r="F10" i="48"/>
  <c r="H78" i="43"/>
  <c r="H74" i="43" s="1"/>
  <c r="G39" i="47"/>
  <c r="J57" i="43"/>
  <c r="A70" i="43"/>
  <c r="D27" i="47"/>
  <c r="C27" i="47"/>
  <c r="J21" i="47"/>
  <c r="F39" i="47"/>
  <c r="J36" i="48"/>
  <c r="J43" i="48"/>
  <c r="J45" i="48"/>
  <c r="H16" i="51"/>
  <c r="H14" i="51" s="1"/>
  <c r="A57" i="51"/>
  <c r="A60" i="51"/>
  <c r="A55" i="43"/>
  <c r="A43" i="43"/>
  <c r="H32" i="47"/>
  <c r="E26" i="43"/>
  <c r="A56" i="43"/>
  <c r="A59" i="43"/>
  <c r="A18" i="45"/>
  <c r="A66" i="45"/>
  <c r="I40" i="47"/>
  <c r="D40" i="47"/>
  <c r="G24" i="47"/>
  <c r="H36" i="47"/>
  <c r="K40" i="47"/>
  <c r="J44" i="47"/>
  <c r="D36" i="47"/>
  <c r="H46" i="48"/>
  <c r="E18" i="43"/>
  <c r="I18" i="43"/>
  <c r="A58" i="43"/>
  <c r="A61" i="43"/>
  <c r="A62" i="43"/>
  <c r="A63" i="43"/>
  <c r="A64" i="43"/>
  <c r="A31" i="45"/>
  <c r="J25" i="48"/>
  <c r="F46" i="48"/>
  <c r="J37" i="48"/>
  <c r="D20" i="47"/>
  <c r="G28" i="47"/>
  <c r="K44" i="47"/>
  <c r="I44" i="47"/>
  <c r="K20" i="47"/>
  <c r="H44" i="47"/>
  <c r="G36" i="47"/>
  <c r="I32" i="47"/>
  <c r="J24" i="47"/>
  <c r="F28" i="47"/>
  <c r="F40" i="47"/>
  <c r="I36" i="47"/>
  <c r="C32" i="47"/>
  <c r="G20" i="47"/>
  <c r="J28" i="47"/>
  <c r="H20" i="47"/>
  <c r="G40" i="47"/>
  <c r="D44" i="47"/>
  <c r="J40" i="47"/>
  <c r="C40" i="47"/>
  <c r="H24" i="47"/>
  <c r="D24" i="47"/>
  <c r="C44" i="47"/>
  <c r="G44" i="47"/>
  <c r="A74" i="45"/>
  <c r="J38" i="43"/>
  <c r="J37" i="43" s="1"/>
  <c r="G24" i="48"/>
  <c r="E26" i="48"/>
  <c r="J38" i="45"/>
  <c r="J37" i="45" s="1"/>
  <c r="H20" i="48"/>
  <c r="J21" i="48"/>
  <c r="I36" i="48"/>
  <c r="A36" i="48" s="1"/>
  <c r="A19" i="43"/>
  <c r="A24" i="43"/>
  <c r="A27" i="43"/>
  <c r="A32" i="43"/>
  <c r="E31" i="43"/>
  <c r="A29" i="43"/>
  <c r="I58" i="48"/>
  <c r="I54" i="48" s="1"/>
  <c r="G10" i="47"/>
  <c r="A50" i="48"/>
  <c r="F58" i="48"/>
  <c r="F54" i="48" s="1"/>
  <c r="H58" i="48"/>
  <c r="H54" i="48" s="1"/>
  <c r="H10" i="51"/>
  <c r="H10" i="48"/>
  <c r="K33" i="47"/>
  <c r="H41" i="47"/>
  <c r="H37" i="47"/>
  <c r="D41" i="47"/>
  <c r="H29" i="47"/>
  <c r="H21" i="47"/>
  <c r="I25" i="47"/>
  <c r="K21" i="47"/>
  <c r="F37" i="47"/>
  <c r="F45" i="47"/>
  <c r="D21" i="47"/>
  <c r="D33" i="47"/>
  <c r="I29" i="47"/>
  <c r="I21" i="47"/>
  <c r="G21" i="47"/>
  <c r="G25" i="47"/>
  <c r="H45" i="47"/>
  <c r="J37" i="47"/>
  <c r="J45" i="47"/>
  <c r="G33" i="47"/>
  <c r="I45" i="47"/>
  <c r="C25" i="47"/>
  <c r="J33" i="47"/>
  <c r="I33" i="47"/>
  <c r="I41" i="47"/>
  <c r="J29" i="47"/>
  <c r="C21" i="47"/>
  <c r="C29" i="47"/>
  <c r="I37" i="47"/>
  <c r="G41" i="47"/>
  <c r="K41" i="47"/>
  <c r="C45" i="47"/>
  <c r="C41" i="47"/>
  <c r="D25" i="47"/>
  <c r="A30" i="48"/>
  <c r="A61" i="48"/>
  <c r="A28" i="48"/>
  <c r="A34" i="48"/>
  <c r="H17" i="45"/>
  <c r="H16" i="45" s="1"/>
  <c r="H14" i="45" s="1"/>
  <c r="A50" i="43"/>
  <c r="A30" i="43"/>
  <c r="A28" i="43"/>
  <c r="H31" i="48"/>
  <c r="G41" i="48"/>
  <c r="H75" i="43"/>
  <c r="H73" i="43" s="1"/>
  <c r="H31" i="43"/>
  <c r="I44" i="48"/>
  <c r="A36" i="43"/>
  <c r="A40" i="43"/>
  <c r="I20" i="48"/>
  <c r="I22" i="48"/>
  <c r="A67" i="43"/>
  <c r="I46" i="48"/>
  <c r="A60" i="48"/>
  <c r="I17" i="45"/>
  <c r="A45" i="45"/>
  <c r="A57" i="45"/>
  <c r="A60" i="45"/>
  <c r="E31" i="48"/>
  <c r="J75" i="43"/>
  <c r="J73" i="43" s="1"/>
  <c r="I23" i="43"/>
  <c r="G75" i="43"/>
  <c r="G73" i="43" s="1"/>
  <c r="J17" i="45"/>
  <c r="A35" i="48"/>
  <c r="A69" i="43"/>
  <c r="H25" i="48"/>
  <c r="F78" i="43"/>
  <c r="A63" i="48"/>
  <c r="A81" i="43"/>
  <c r="A68" i="43"/>
  <c r="A54" i="43"/>
  <c r="A80" i="43"/>
  <c r="I26" i="48"/>
  <c r="I25" i="48" s="1"/>
  <c r="I73" i="43"/>
  <c r="F21" i="48"/>
  <c r="F18" i="48" s="1"/>
  <c r="H22" i="48"/>
  <c r="J23" i="48"/>
  <c r="F45" i="48"/>
  <c r="H55" i="48"/>
  <c r="H53" i="48" s="1"/>
  <c r="G12" i="43"/>
  <c r="H12" i="43" s="1"/>
  <c r="A60" i="43"/>
  <c r="J40" i="48"/>
  <c r="J55" i="48"/>
  <c r="J53" i="48" s="1"/>
  <c r="J18" i="48"/>
  <c r="I18" i="48"/>
  <c r="G46" i="48"/>
  <c r="E46" i="48"/>
  <c r="A64" i="48"/>
  <c r="I10" i="47"/>
  <c r="A33" i="48"/>
  <c r="G23" i="48"/>
  <c r="G17" i="45"/>
  <c r="G16" i="45" s="1"/>
  <c r="G14" i="45" s="1"/>
  <c r="F31" i="43"/>
  <c r="F43" i="48"/>
  <c r="F23" i="43"/>
  <c r="G55" i="48"/>
  <c r="G53" i="48" s="1"/>
  <c r="F75" i="43"/>
  <c r="F73" i="43" s="1"/>
  <c r="A73" i="45"/>
  <c r="A76" i="43"/>
  <c r="E75" i="43"/>
  <c r="G12" i="51"/>
  <c r="G12" i="45"/>
  <c r="A42" i="43"/>
  <c r="E22" i="48"/>
  <c r="A46" i="43"/>
  <c r="F45" i="43"/>
  <c r="H12" i="45"/>
  <c r="E58" i="48"/>
  <c r="A33" i="43"/>
  <c r="A22" i="43"/>
  <c r="F24" i="48"/>
  <c r="A84" i="43"/>
  <c r="F38" i="45"/>
  <c r="I39" i="43"/>
  <c r="I38" i="43" s="1"/>
  <c r="A23" i="45"/>
  <c r="F23" i="51"/>
  <c r="F17" i="51" s="1"/>
  <c r="F16" i="51" s="1"/>
  <c r="F14" i="51" s="1"/>
  <c r="A26" i="51"/>
  <c r="F18" i="43"/>
  <c r="A20" i="43"/>
  <c r="H23" i="43"/>
  <c r="H23" i="48"/>
  <c r="I42" i="48"/>
  <c r="I40" i="48" s="1"/>
  <c r="I31" i="43"/>
  <c r="G31" i="43"/>
  <c r="G43" i="48"/>
  <c r="A34" i="43"/>
  <c r="A35" i="43"/>
  <c r="E44" i="48"/>
  <c r="E39" i="43"/>
  <c r="E20" i="48"/>
  <c r="G39" i="43"/>
  <c r="A41" i="43"/>
  <c r="A44" i="43"/>
  <c r="H24" i="48"/>
  <c r="I38" i="45"/>
  <c r="I37" i="45" s="1"/>
  <c r="A39" i="45"/>
  <c r="H12" i="51"/>
  <c r="A48" i="48"/>
  <c r="A49" i="48"/>
  <c r="A49" i="43"/>
  <c r="A25" i="43"/>
  <c r="G45" i="48"/>
  <c r="H18" i="43"/>
  <c r="A35" i="47"/>
  <c r="H12" i="48"/>
  <c r="G74" i="43"/>
  <c r="G21" i="48"/>
  <c r="A21" i="48" s="1"/>
  <c r="F26" i="48"/>
  <c r="A38" i="51"/>
  <c r="A82" i="43"/>
  <c r="H38" i="43"/>
  <c r="H37" i="43" s="1"/>
  <c r="H12" i="47"/>
  <c r="E42" i="48"/>
  <c r="A62" i="48"/>
  <c r="F74" i="43"/>
  <c r="A21" i="43"/>
  <c r="E25" i="48"/>
  <c r="H41" i="48"/>
  <c r="H40" i="48" s="1"/>
  <c r="E17" i="45"/>
  <c r="E16" i="45" s="1"/>
  <c r="E14" i="45" s="1"/>
  <c r="J47" i="48"/>
  <c r="G10" i="51"/>
  <c r="G10" i="48"/>
  <c r="G10" i="45"/>
  <c r="J10" i="48"/>
  <c r="J10" i="45"/>
  <c r="G18" i="43"/>
  <c r="G19" i="48"/>
  <c r="G45" i="43"/>
  <c r="A47" i="43"/>
  <c r="G27" i="48"/>
  <c r="A29" i="48"/>
  <c r="I32" i="48"/>
  <c r="A32" i="48" s="1"/>
  <c r="A52" i="43"/>
  <c r="G38" i="48"/>
  <c r="G57" i="43"/>
  <c r="E39" i="48"/>
  <c r="E57" i="43"/>
  <c r="I39" i="48"/>
  <c r="I37" i="48" s="1"/>
  <c r="I57" i="43"/>
  <c r="F55" i="48"/>
  <c r="F53" i="48" s="1"/>
  <c r="A56" i="48"/>
  <c r="E57" i="48"/>
  <c r="A77" i="43"/>
  <c r="J59" i="48"/>
  <c r="J58" i="48" s="1"/>
  <c r="J54" i="48" s="1"/>
  <c r="A79" i="43"/>
  <c r="J78" i="43"/>
  <c r="J74" i="43" s="1"/>
  <c r="I18" i="47"/>
  <c r="J18" i="47"/>
  <c r="F18" i="47"/>
  <c r="C18" i="47"/>
  <c r="G18" i="47"/>
  <c r="K18" i="47"/>
  <c r="F22" i="47"/>
  <c r="J22" i="47"/>
  <c r="H26" i="47"/>
  <c r="J26" i="47"/>
  <c r="F26" i="47"/>
  <c r="D30" i="47"/>
  <c r="C30" i="47"/>
  <c r="K30" i="47"/>
  <c r="G30" i="47"/>
  <c r="J30" i="47"/>
  <c r="I30" i="47"/>
  <c r="H34" i="47"/>
  <c r="J34" i="47"/>
  <c r="D34" i="47"/>
  <c r="G34" i="47"/>
  <c r="K34" i="47"/>
  <c r="I38" i="47"/>
  <c r="D38" i="47"/>
  <c r="K38" i="47"/>
  <c r="F38" i="47"/>
  <c r="J38" i="47"/>
  <c r="C42" i="47"/>
  <c r="I42" i="47"/>
  <c r="F42" i="47"/>
  <c r="G42" i="47"/>
  <c r="H42" i="47"/>
  <c r="D46" i="47"/>
  <c r="C46" i="47"/>
  <c r="G46" i="47"/>
  <c r="I46" i="47"/>
  <c r="F46" i="47"/>
  <c r="H46" i="47"/>
  <c r="K46" i="47"/>
  <c r="A18" i="51"/>
  <c r="E17" i="51"/>
  <c r="E16" i="51" s="1"/>
  <c r="E14" i="51" s="1"/>
  <c r="I17" i="51"/>
  <c r="I16" i="51" s="1"/>
  <c r="I14" i="51" s="1"/>
  <c r="E23" i="43"/>
  <c r="I55" i="48"/>
  <c r="I53" i="48" s="1"/>
  <c r="J20" i="47"/>
  <c r="C20" i="47"/>
  <c r="F20" i="47"/>
  <c r="F24" i="47"/>
  <c r="C24" i="47"/>
  <c r="I24" i="47"/>
  <c r="H28" i="47"/>
  <c r="I28" i="47"/>
  <c r="C28" i="47"/>
  <c r="D28" i="47"/>
  <c r="D32" i="47"/>
  <c r="G32" i="47"/>
  <c r="K32" i="47"/>
  <c r="F32" i="47"/>
  <c r="C36" i="47"/>
  <c r="F36" i="47"/>
  <c r="J36" i="47"/>
  <c r="A23" i="51"/>
  <c r="F12" i="45"/>
  <c r="J18" i="43"/>
  <c r="J23" i="43"/>
  <c r="G26" i="43"/>
  <c r="H38" i="48"/>
  <c r="H37" i="48" s="1"/>
  <c r="A31" i="47"/>
  <c r="A43" i="47"/>
  <c r="A23" i="47"/>
  <c r="A19" i="47"/>
  <c r="I17" i="47"/>
  <c r="F17" i="47"/>
  <c r="H17" i="47"/>
  <c r="A27" i="47" l="1"/>
  <c r="A39" i="47"/>
  <c r="I16" i="45"/>
  <c r="I14" i="45" s="1"/>
  <c r="A31" i="48"/>
  <c r="J16" i="45"/>
  <c r="J14" i="45" s="1"/>
  <c r="A45" i="47"/>
  <c r="A29" i="47"/>
  <c r="A40" i="47"/>
  <c r="A43" i="48"/>
  <c r="A41" i="47"/>
  <c r="A33" i="47"/>
  <c r="A44" i="47"/>
  <c r="A37" i="47"/>
  <c r="A22" i="48"/>
  <c r="H18" i="48"/>
  <c r="H17" i="48" s="1"/>
  <c r="H16" i="48" s="1"/>
  <c r="H14" i="48" s="1"/>
  <c r="A39" i="48"/>
  <c r="H17" i="43"/>
  <c r="H16" i="43" s="1"/>
  <c r="H14" i="43" s="1"/>
  <c r="I17" i="43"/>
  <c r="F40" i="48"/>
  <c r="A25" i="47"/>
  <c r="A21" i="47"/>
  <c r="A45" i="48"/>
  <c r="A23" i="48"/>
  <c r="J17" i="48"/>
  <c r="A44" i="48"/>
  <c r="I17" i="48"/>
  <c r="I16" i="48" s="1"/>
  <c r="I14" i="48" s="1"/>
  <c r="A31" i="43"/>
  <c r="G12" i="48"/>
  <c r="A78" i="43"/>
  <c r="I12" i="43"/>
  <c r="I12" i="47"/>
  <c r="A74" i="43"/>
  <c r="A59" i="48"/>
  <c r="A22" i="47"/>
  <c r="A28" i="47"/>
  <c r="A75" i="43"/>
  <c r="E73" i="43"/>
  <c r="A73" i="43" s="1"/>
  <c r="A36" i="47"/>
  <c r="A34" i="47"/>
  <c r="A30" i="47"/>
  <c r="A26" i="47"/>
  <c r="A18" i="47"/>
  <c r="A20" i="47"/>
  <c r="A46" i="47"/>
  <c r="A42" i="47"/>
  <c r="A32" i="47"/>
  <c r="H16" i="47"/>
  <c r="A24" i="47"/>
  <c r="A38" i="47"/>
  <c r="I16" i="47"/>
  <c r="F16" i="47"/>
  <c r="E18" i="48"/>
  <c r="A20" i="48"/>
  <c r="A18" i="43"/>
  <c r="F17" i="43"/>
  <c r="A24" i="48"/>
  <c r="J17" i="43"/>
  <c r="J16" i="43" s="1"/>
  <c r="J14" i="43" s="1"/>
  <c r="E55" i="48"/>
  <c r="A57" i="48"/>
  <c r="G37" i="48"/>
  <c r="A38" i="48"/>
  <c r="A27" i="48"/>
  <c r="G25" i="48"/>
  <c r="A41" i="48"/>
  <c r="E38" i="43"/>
  <c r="A39" i="43"/>
  <c r="A58" i="48"/>
  <c r="E54" i="48"/>
  <c r="A54" i="48" s="1"/>
  <c r="F38" i="43"/>
  <c r="F37" i="43" s="1"/>
  <c r="A45" i="43"/>
  <c r="G40" i="48"/>
  <c r="F37" i="45"/>
  <c r="F16" i="45" s="1"/>
  <c r="F14" i="45" s="1"/>
  <c r="A38" i="45"/>
  <c r="A57" i="43"/>
  <c r="E40" i="48"/>
  <c r="A42" i="48"/>
  <c r="E37" i="48"/>
  <c r="A19" i="48"/>
  <c r="G18" i="48"/>
  <c r="G17" i="48" s="1"/>
  <c r="E17" i="43"/>
  <c r="F25" i="48"/>
  <c r="F17" i="48" s="1"/>
  <c r="A26" i="48"/>
  <c r="G23" i="43"/>
  <c r="A23" i="43" s="1"/>
  <c r="A26" i="43"/>
  <c r="J46" i="48"/>
  <c r="A47" i="48"/>
  <c r="G38" i="43"/>
  <c r="G37" i="43" s="1"/>
  <c r="I37" i="43"/>
  <c r="I16" i="43" s="1"/>
  <c r="I14" i="43" s="1"/>
  <c r="G17" i="47"/>
  <c r="J17" i="47"/>
  <c r="K17" i="47"/>
  <c r="K16" i="47" l="1"/>
  <c r="J16" i="47"/>
  <c r="F16" i="48"/>
  <c r="F14" i="48" s="1"/>
  <c r="H13" i="48"/>
  <c r="I14" i="47"/>
  <c r="I15" i="47" s="1"/>
  <c r="A37" i="48"/>
  <c r="G16" i="48"/>
  <c r="G14" i="48" s="1"/>
  <c r="F16" i="43"/>
  <c r="F14" i="43" s="1"/>
  <c r="G14" i="47" s="1"/>
  <c r="J12" i="43"/>
  <c r="I12" i="51"/>
  <c r="I12" i="48"/>
  <c r="J12" i="47"/>
  <c r="I12" i="45"/>
  <c r="A25" i="48"/>
  <c r="A40" i="48"/>
  <c r="G16" i="47"/>
  <c r="A17" i="47"/>
  <c r="K14" i="47"/>
  <c r="G17" i="43"/>
  <c r="G16" i="43" s="1"/>
  <c r="G14" i="43" s="1"/>
  <c r="A18" i="48"/>
  <c r="E17" i="48"/>
  <c r="I13" i="48"/>
  <c r="J14" i="47"/>
  <c r="A46" i="48"/>
  <c r="J16" i="48"/>
  <c r="J14" i="48" s="1"/>
  <c r="J13" i="48" s="1"/>
  <c r="A38" i="43"/>
  <c r="E37" i="43"/>
  <c r="E16" i="43" s="1"/>
  <c r="E14" i="43" s="1"/>
  <c r="A55" i="48"/>
  <c r="E53" i="48"/>
  <c r="A53" i="48" s="1"/>
  <c r="K15" i="47" l="1"/>
  <c r="J15" i="47"/>
  <c r="F13" i="48"/>
  <c r="G15" i="47"/>
  <c r="J12" i="48"/>
  <c r="K12" i="47"/>
  <c r="J12" i="51"/>
  <c r="J12" i="45"/>
  <c r="F14" i="47"/>
  <c r="F15" i="47" s="1"/>
  <c r="G13" i="48"/>
  <c r="H14" i="47"/>
  <c r="H15" i="47" s="1"/>
  <c r="E16" i="48"/>
  <c r="A17" i="48"/>
  <c r="E14" i="48" l="1"/>
  <c r="E13" i="48" s="1"/>
  <c r="A16" i="48"/>
</calcChain>
</file>

<file path=xl/sharedStrings.xml><?xml version="1.0" encoding="utf-8"?>
<sst xmlns="http://schemas.openxmlformats.org/spreadsheetml/2006/main" count="1169" uniqueCount="804">
  <si>
    <t>П О К А З А Т Е Л И</t>
  </si>
  <si>
    <t xml:space="preserve"> A</t>
  </si>
  <si>
    <t>01-00</t>
  </si>
  <si>
    <t>02-00</t>
  </si>
  <si>
    <t>08-00</t>
  </si>
  <si>
    <t>10-00</t>
  </si>
  <si>
    <t>40-00</t>
  </si>
  <si>
    <t>41-00</t>
  </si>
  <si>
    <t>42-00</t>
  </si>
  <si>
    <t>45-00</t>
  </si>
  <si>
    <t>46-00</t>
  </si>
  <si>
    <t>39-00</t>
  </si>
  <si>
    <t>Капиталови трансфери</t>
  </si>
  <si>
    <t>00-98</t>
  </si>
  <si>
    <t>1.</t>
  </si>
  <si>
    <t>Hide Rows</t>
  </si>
  <si>
    <t>All Rows</t>
  </si>
  <si>
    <t>Hide Columns</t>
  </si>
  <si>
    <t>All Columns</t>
  </si>
  <si>
    <t>Издръжка</t>
  </si>
  <si>
    <t>Пенсии</t>
  </si>
  <si>
    <t>Текущи трансфери, обезщетения и помощи за домакинствата</t>
  </si>
  <si>
    <t>Здравноосигурителни плащания</t>
  </si>
  <si>
    <t>Прираст на държавния резерв и изкупуване на земеделска продукция</t>
  </si>
  <si>
    <t>Резерв за непредвидени и неотложни разходи</t>
  </si>
  <si>
    <t>Общо разходи</t>
  </si>
  <si>
    <t>Текущи разходи</t>
  </si>
  <si>
    <t>02</t>
  </si>
  <si>
    <t>55-00</t>
  </si>
  <si>
    <t>Стипендии</t>
  </si>
  <si>
    <t>Разходи за членски внос и участие в нетърговски организации и дейности</t>
  </si>
  <si>
    <t>43-00</t>
  </si>
  <si>
    <t>Капиталови разходи</t>
  </si>
  <si>
    <t>Лихви</t>
  </si>
  <si>
    <t>Щатни бройки</t>
  </si>
  <si>
    <t>Средногодишни щатни бройки</t>
  </si>
  <si>
    <t>НАТУРАЛНИ ПОКАЗАТЕЛИ</t>
  </si>
  <si>
    <t>Други възнаграждения и плащания за персонала</t>
  </si>
  <si>
    <t>43-02</t>
  </si>
  <si>
    <t>Основен ремонт на дълготрайни материални активи</t>
  </si>
  <si>
    <t>51-00</t>
  </si>
  <si>
    <t>Придобиване на дълготрайни материални активи</t>
  </si>
  <si>
    <t>52-00</t>
  </si>
  <si>
    <t>Придобиване на нематериални дълготрайни активи</t>
  </si>
  <si>
    <t>53-00</t>
  </si>
  <si>
    <t>Придобиване на земя</t>
  </si>
  <si>
    <t>54-00</t>
  </si>
  <si>
    <t>Щатни бройки - общо</t>
  </si>
  <si>
    <t>Средногодишни щатни бройки - общо</t>
  </si>
  <si>
    <t>по трудови правоотношения</t>
  </si>
  <si>
    <t>по служебни правоотношения</t>
  </si>
  <si>
    <t>Лихви по външни заеми</t>
  </si>
  <si>
    <t>Лихви по вътрешни заеми</t>
  </si>
  <si>
    <t>по  трудови правоотношения</t>
  </si>
  <si>
    <t>по  служебни правоотношения</t>
  </si>
  <si>
    <t xml:space="preserve"> (в лева)</t>
  </si>
  <si>
    <t>57-01</t>
  </si>
  <si>
    <t>57-02</t>
  </si>
  <si>
    <t>40-71</t>
  </si>
  <si>
    <t>Плащания за попълване на държавния резерв</t>
  </si>
  <si>
    <t>Плащания за изкупуване на земеделска продукция</t>
  </si>
  <si>
    <t>Постъпления от продажба на държавния резерв (-)</t>
  </si>
  <si>
    <t>49-00</t>
  </si>
  <si>
    <t>P (1)</t>
  </si>
  <si>
    <t>P (2)</t>
  </si>
  <si>
    <t>P (3)</t>
  </si>
  <si>
    <t>P (4)</t>
  </si>
  <si>
    <t>P (5)</t>
  </si>
  <si>
    <t>P (6)</t>
  </si>
  <si>
    <t>P (7)</t>
  </si>
  <si>
    <t>P (8)</t>
  </si>
  <si>
    <t>P (9)</t>
  </si>
  <si>
    <t>P (10)</t>
  </si>
  <si>
    <t>P (11)</t>
  </si>
  <si>
    <t>P (12)</t>
  </si>
  <si>
    <t>P (13)</t>
  </si>
  <si>
    <t>P (14)</t>
  </si>
  <si>
    <t>P (15)</t>
  </si>
  <si>
    <t>P (16)</t>
  </si>
  <si>
    <t>P (17)</t>
  </si>
  <si>
    <t>P (18)</t>
  </si>
  <si>
    <t>P (19)</t>
  </si>
  <si>
    <t>P (20)</t>
  </si>
  <si>
    <t>P (21)</t>
  </si>
  <si>
    <t>P (22)</t>
  </si>
  <si>
    <t>P (23)</t>
  </si>
  <si>
    <t>P (24)</t>
  </si>
  <si>
    <t>P (25)</t>
  </si>
  <si>
    <t>P (26)</t>
  </si>
  <si>
    <t>P (27)</t>
  </si>
  <si>
    <t>P (28)</t>
  </si>
  <si>
    <t>P (29)</t>
  </si>
  <si>
    <t>P (30)</t>
  </si>
  <si>
    <t>Общо ведомствени разходи</t>
  </si>
  <si>
    <t xml:space="preserve">   Персонал</t>
  </si>
  <si>
    <t xml:space="preserve">      Заплати и възнаграждения за персонала, нает по трудови и
      служебни правоотношения</t>
  </si>
  <si>
    <t xml:space="preserve">      Други възнаграждения и плащания за персонала</t>
  </si>
  <si>
    <t xml:space="preserve">   Издръжка</t>
  </si>
  <si>
    <t xml:space="preserve">      Издръжка</t>
  </si>
  <si>
    <t xml:space="preserve">      Лихви</t>
  </si>
  <si>
    <t xml:space="preserve">         Лихви по външни заеми</t>
  </si>
  <si>
    <t xml:space="preserve">         Лихви по вътрешни заеми</t>
  </si>
  <si>
    <t xml:space="preserve">      Разходи за членски внос и участие в нетърговски организации и
      дейности</t>
  </si>
  <si>
    <t xml:space="preserve">   Капиталови разходи</t>
  </si>
  <si>
    <t xml:space="preserve">      Основен ремонт на дълготрайни материални активи</t>
  </si>
  <si>
    <t xml:space="preserve">      Придобиване на дълготрайни материални активи</t>
  </si>
  <si>
    <t xml:space="preserve">      Придобиване на нематериални дълготрайни активи</t>
  </si>
  <si>
    <t xml:space="preserve">      Придобиване на земя</t>
  </si>
  <si>
    <t xml:space="preserve">      Капиталови трансфери</t>
  </si>
  <si>
    <t>2.</t>
  </si>
  <si>
    <t>Администрирани разходни параграфи по бюджета</t>
  </si>
  <si>
    <t>3.</t>
  </si>
  <si>
    <t>ОБЩО РАЗХОДИ</t>
  </si>
  <si>
    <t>РАЗХОДИ - ВСИЧКО</t>
  </si>
  <si>
    <t>Вноски за доброволно осигуряване</t>
  </si>
  <si>
    <t xml:space="preserve">      Вноски за доброволно осигуряване</t>
  </si>
  <si>
    <t xml:space="preserve">      Задължителни осигурителни вноски от работодатели</t>
  </si>
  <si>
    <t>Задължителни осигурителни вноски от работодатели</t>
  </si>
  <si>
    <t>05-00</t>
  </si>
  <si>
    <t xml:space="preserve"> 2.</t>
  </si>
  <si>
    <t xml:space="preserve"> 3.</t>
  </si>
  <si>
    <t>II. РАЗХОДИ - ВСИЧКО</t>
  </si>
  <si>
    <t xml:space="preserve"> 1.</t>
  </si>
  <si>
    <t>Заплати и възнаграждения за персонала, нает по трудови и служебни правоотношения</t>
  </si>
  <si>
    <t xml:space="preserve"> 4.</t>
  </si>
  <si>
    <t>Щатни бройки за дейности в средното образование, финансирани по единни разходни стандарти</t>
  </si>
  <si>
    <t>Средногодишни щатни бройки за дейности в средното образование, финансирани по единни разходни стандарти</t>
  </si>
  <si>
    <t>Обобщена справка за разходите по бюджетни програми</t>
  </si>
  <si>
    <t>Наименование на бюджетните програми</t>
  </si>
  <si>
    <t>Разходи по бюджетни програми</t>
  </si>
  <si>
    <t>Платени данъци, такси и административни санкции</t>
  </si>
  <si>
    <t>19-00</t>
  </si>
  <si>
    <t xml:space="preserve">      Платени данъци, такси и административни санкции</t>
  </si>
  <si>
    <t>Предоставени текущи и капиталови трансфери за чужбина</t>
  </si>
  <si>
    <t>49-01</t>
  </si>
  <si>
    <t>49-02</t>
  </si>
  <si>
    <t>Текущи трансфери за чужбина</t>
  </si>
  <si>
    <t>Капиталови трансфери за чужбина</t>
  </si>
  <si>
    <t>Персонал</t>
  </si>
  <si>
    <t>Код на бюджетната програма</t>
  </si>
  <si>
    <t>КЛАСИФИКАЦИЯ</t>
  </si>
  <si>
    <t>Код*</t>
  </si>
  <si>
    <t>МИНИСТЕРСКИ СЪВЕТ</t>
  </si>
  <si>
    <t>Политика в областта на управлението на средствата от ЕС</t>
  </si>
  <si>
    <t>Политика в областта на осъществяването на държавните функции на територията на областите в България</t>
  </si>
  <si>
    <t>Политика в областта на правото на вероизповедание</t>
  </si>
  <si>
    <t>Политика в областта на архивното дело</t>
  </si>
  <si>
    <t>Други бюджетни програми</t>
  </si>
  <si>
    <t>МИНИСТЕРСТВО НА ФИНАНСИТЕ</t>
  </si>
  <si>
    <t>Политика в областта на устойчивите и прозрачни публични финанси</t>
  </si>
  <si>
    <t>Политика в областта на ефективното събиране на всички държавни приходи</t>
  </si>
  <si>
    <t>Политика в областта на защитата на обществото и икономиката от финансови измами, контрабанда на стоки, изпиране на пари и финансиране на тероризма</t>
  </si>
  <si>
    <t>Политика в областта на управлението на дълга</t>
  </si>
  <si>
    <t>МИНИСТЕРСТВО НА ВЪНШНИТЕ РАБОТИ</t>
  </si>
  <si>
    <t>Политика в областта на развитието на ефективна дипломатическа служба</t>
  </si>
  <si>
    <t>Политика в областта на публичната дипломация</t>
  </si>
  <si>
    <t>Политика в областта на активната двустранна и многостранна дипломация</t>
  </si>
  <si>
    <t>Бюджетна програма „Принос за формиране на политики на ЕС и НАТО”</t>
  </si>
  <si>
    <t>МИНИСТЕРСТВО НА ОТБРАНАТА</t>
  </si>
  <si>
    <t>Политика в областта на отбранителните способности</t>
  </si>
  <si>
    <t>Бюджетна програма „Административно осигуряване, инфраструктура и управление на риска“</t>
  </si>
  <si>
    <t>МИНИСТЕРСТВО НА ВЪТРЕШНИТЕ РАБОТИ</t>
  </si>
  <si>
    <t xml:space="preserve">Политика в областта на противодействието на престъпността и опазването на обществения ред </t>
  </si>
  <si>
    <t>Политика в областта на защитата на границите и контрол на миграционните процеси</t>
  </si>
  <si>
    <t>Политика в областта на пожарната безопасност и защитата на населението при извънредни ситуации</t>
  </si>
  <si>
    <t>Политика в областта на управлението и развитието на системата на Министерството на вътрешните работи</t>
  </si>
  <si>
    <t>МИНИСТЕРСТВО НА ПРАВОСЪДИЕТО</t>
  </si>
  <si>
    <t>Политика в областта на правосъдието</t>
  </si>
  <si>
    <t>Политика в областта на изпълнение на наказанията</t>
  </si>
  <si>
    <t>МИНИСТЕРСТВО НА ТРУДА И СОЦИАЛНАТА ПОЛИТИКА</t>
  </si>
  <si>
    <t>Политика в областта на трудовите отношения</t>
  </si>
  <si>
    <t>Политика в областта на хората с увреждания</t>
  </si>
  <si>
    <t>Политика в областта на социалното включване</t>
  </si>
  <si>
    <t>МИНИСТЕРСТВО НА ЗДРАВЕОПАЗВАНЕТО</t>
  </si>
  <si>
    <t>Политика в областта на промоцията, превенцията и контрола на общественото здраве</t>
  </si>
  <si>
    <t>Политика в областта на диагностиката и лечението</t>
  </si>
  <si>
    <t>Политика в областта на лекарствените продукти и медицинските изделия</t>
  </si>
  <si>
    <t>МИНИСТЕРСТВО НА ОБРАЗОВАНИЕТО И НАУКАТА</t>
  </si>
  <si>
    <t>Политика в областта на равен достъп до качествено висше образование и развитие на научния потенциал</t>
  </si>
  <si>
    <t>МИНИСТЕРСТВО НА КУЛТУРАТА</t>
  </si>
  <si>
    <t>Политика в областта на опазване на движимото и недвижимото културно наследство</t>
  </si>
  <si>
    <t>Политика в областта на създаване и популяризиране на съвременно изкуство в страната и в чужбина и достъп до качествено художествено образование</t>
  </si>
  <si>
    <t>МИНИСТЕРСТВО НА ОКОЛНАТА СРЕДА И ВОДИТЕ</t>
  </si>
  <si>
    <t>Политика в областта на опазването и ползването на компонентите на околната среда</t>
  </si>
  <si>
    <t>Политика в областта на Националната система за мониторинг на околната среда и информационна обезпеченост</t>
  </si>
  <si>
    <t xml:space="preserve">МИНИСТЕРСТВО НА ИКОНОМИКАТА </t>
  </si>
  <si>
    <t>Политика в областта на устойчивото икономическо развитие и конкурентоспособност</t>
  </si>
  <si>
    <t>Политика в областта на ефективното външноикономическо сътрудничество</t>
  </si>
  <si>
    <t>МИНИСТЕРСТВО НА РЕГИОНАЛНОТО РАЗВИТИЕ И БЛАГОУСТРОЙСТВОТО</t>
  </si>
  <si>
    <t xml:space="preserve">Политика за интегрирано развитие на регионите, ефективно и ефикасно използване на публичните финанси и финансовите инструменти за постигане на растеж и подобряване качеството на жизнената среда </t>
  </si>
  <si>
    <t>Политика за поддържане, модернизация и изграждане на техническата инфраструктура, свързана с подобряване на транспортната достъпност и интегрираното управление на водните ресурси и геозащита</t>
  </si>
  <si>
    <t>Политика в областта на земеделието и селските райони</t>
  </si>
  <si>
    <t>Политика в областта на рибарството и аквакултурите</t>
  </si>
  <si>
    <t>Политика в областта на съхраняването и увеличаването на горите и дивеча</t>
  </si>
  <si>
    <t>МИНИСТЕРСТВО НА ТРАНСПОРТА, ИНФОРМАЦИОННИТЕ ТЕХНОЛОГИИ И СЪОБЩЕНИЯТА</t>
  </si>
  <si>
    <t>Политика в областта на транспорта</t>
  </si>
  <si>
    <t>МИНИСТЕРСТВО НА ЕНЕРГЕТИКАТА</t>
  </si>
  <si>
    <t>Политика в областта на устойчивото и конкурентоспособно енергийно развитие</t>
  </si>
  <si>
    <t>МИНИСТЕРСТВО НА МЛАДЕЖТА И СПОРТА</t>
  </si>
  <si>
    <t>Политика в областта на спорта за учащи и спорта в свободното време</t>
  </si>
  <si>
    <t>Политика в областта на спорта за високи постижения</t>
  </si>
  <si>
    <t>Политика в областта на привеждането на спортните обекти и съоръжения във вид, отговарящ на съвременните международни стандарти</t>
  </si>
  <si>
    <t>Политика в областта на усвояването и прилагането на добри международни практики за спорта</t>
  </si>
  <si>
    <t>Политика в областта на младите хора</t>
  </si>
  <si>
    <t>ДЪРЖАВНА АГЕНЦИЯ „НАЦИОНАЛНА СИГУРНОСТ”</t>
  </si>
  <si>
    <t>Политика в областта на защитата на националната сигурност</t>
  </si>
  <si>
    <t>ДЪРЖАВНА АГЕНЦИЯ „ДЪРЖАВЕН РЕЗЕРВ И ВОЕННОВРЕМЕННИ ЗАПАСИ”</t>
  </si>
  <si>
    <t>Политика в областта на държавните резерви, военновременните запаси и задължителните запаси от нефт и нефтопродукти</t>
  </si>
  <si>
    <t>Бюджетна програма „Държавни резерви и военновременни запаси”</t>
  </si>
  <si>
    <t>МИНИСТЕРСТВО НА ТУРИЗМА</t>
  </si>
  <si>
    <t>Политика в областта на устойчивото развитие на туризма</t>
  </si>
  <si>
    <t>ДЪРЖАВНА АГЕНЦИЯ „ТЕХНИЧЕСКИ ОПЕРАЦИИ”</t>
  </si>
  <si>
    <t>ДЪРЖАВЕН ФОНД „ЗЕМЕДЕЛИЕ”</t>
  </si>
  <si>
    <t>Разшифровка на ведомствените и администрираните разходи по</t>
  </si>
  <si>
    <t>Закон</t>
  </si>
  <si>
    <t>Уточнен</t>
  </si>
  <si>
    <t>Отчет</t>
  </si>
  <si>
    <t>план</t>
  </si>
  <si>
    <t>към 31 март</t>
  </si>
  <si>
    <t>към 30 юни</t>
  </si>
  <si>
    <t>към 30 септември</t>
  </si>
  <si>
    <t>към 31 декември</t>
  </si>
  <si>
    <r>
      <t>Помощен Sheet</t>
    </r>
    <r>
      <rPr>
        <sz val="10"/>
        <rFont val="Arial Cyr"/>
        <charset val="204"/>
      </rPr>
      <t xml:space="preserve"> - Сумата на разходите от всички програми (от Sheet P_Total) по параграфи - за сравнение с отчета по ЕБК (за проверка).</t>
    </r>
  </si>
  <si>
    <t>Сумата на разходите от всички програми по определен показател трябва да съответства на размера на същият показател от отчета по ЕБК.</t>
  </si>
  <si>
    <t>Политика в областта на всеобхватното, достъпно и качествено предучилищно и училищно образование. Учене през целия живот</t>
  </si>
  <si>
    <t>Субсидии и други текущи трансфери за нефинансови предприятия</t>
  </si>
  <si>
    <t xml:space="preserve">Субсидии и други текущи трансфери за осъществяване на болнична помощ </t>
  </si>
  <si>
    <t xml:space="preserve"> 5.</t>
  </si>
  <si>
    <t>Бюджетна програма „Международно сътрудничество за развитие и хуманитарни въпроси“</t>
  </si>
  <si>
    <t>Политика в областта на съюзната и международната сигурност</t>
  </si>
  <si>
    <t>Политика в областта на подобряване на инвестиционния процес чрез усъвършенстване на информационните системи на кадастъра и имотния регистър, подобряване качеството на превантивния и текущ контрол в строителството и на строителните продукти</t>
  </si>
  <si>
    <t>МИНИСТЕРСТВО НА ЗЕМЕДЕЛИЕТО, ХРАНИТЕ И ГОРИТЕ</t>
  </si>
  <si>
    <t>Политика в областта на съобщенията и информационните технологии</t>
  </si>
  <si>
    <t>ДЪРЖАВНА АГЕНЦИЯ „ЕЛЕКТРОННО УПРАВЛЕНИЕ”</t>
  </si>
  <si>
    <t>Политика в областта на електронното управление</t>
  </si>
  <si>
    <t>Бюджетна програма „Електронно управление, електронна идентификация и информационна сигурност“</t>
  </si>
  <si>
    <t>ДЪРЖАВНА АГЕНЦИЯ „РАЗУЗНАВАНЕ”</t>
  </si>
  <si>
    <t>Политика в областта на информационно-аналитичното обезпечаване на държавното ръководство, подпомагащо процеса на вземане на решения с цел защита на националната сигурност и интересите на Република България</t>
  </si>
  <si>
    <t>Политика на Министерството на земеделието, храните и горите в областта на земеделието и селските райони</t>
  </si>
  <si>
    <t>Политика на Министерството на земеделието, храните и горите в областта на рибарството и аквакултурите</t>
  </si>
  <si>
    <t>бюджетни програми за 2020 година</t>
  </si>
  <si>
    <t>2020 г.</t>
  </si>
  <si>
    <t>на областите на политики/функционалните области и бюджетните програми от компетентността и отговорността на съответния първостепенен разпоредител с бюджет, чийто бюджет се включва в държавния бюджет, с изключение на първостепенните разпоредители с бюджет по бюджетите на Народното събрание, на съдебната власт и на Сметната палата</t>
  </si>
  <si>
    <t>Област на политика/Функционална област/Бюджетна програма</t>
  </si>
  <si>
    <t>0200.00.00</t>
  </si>
  <si>
    <t>АДМИНИСТРАЦИЯ НА ПРЕЗИДЕНТА</t>
  </si>
  <si>
    <t>0200.01.00</t>
  </si>
  <si>
    <t>Функционална област „Осъществяване на конституционните правомощия на президента на Република България“</t>
  </si>
  <si>
    <t>0200.01.01</t>
  </si>
  <si>
    <t>Бюджетна програма „Подпомагане и осигуряване дейността на президента и вицепрезидента на Република България при изпълнение на конституционните и законовите им правомощия“</t>
  </si>
  <si>
    <t>0300.00.00</t>
  </si>
  <si>
    <t>0300.01.00</t>
  </si>
  <si>
    <t>Област „Осигуряване дейността и организацията на работата на Министерския съвет“</t>
  </si>
  <si>
    <t>0300.01.01</t>
  </si>
  <si>
    <t>Бюджетна програма „Министерски съвет и организация на дейността му“</t>
  </si>
  <si>
    <t>0300.01.02</t>
  </si>
  <si>
    <t>Бюджетна програма „Координация и мониторинг на хоризонтални политики“</t>
  </si>
  <si>
    <t>0300.02.00</t>
  </si>
  <si>
    <t>0300.02.01</t>
  </si>
  <si>
    <t>Бюджетна програма „Координация при управление на средствата от ЕС“</t>
  </si>
  <si>
    <t>0300.03.00</t>
  </si>
  <si>
    <t>0300.03.01</t>
  </si>
  <si>
    <t>Бюджетна програма „Осъществяване на държавната политика на областно ниво“</t>
  </si>
  <si>
    <t>0300.04.00</t>
  </si>
  <si>
    <t>0300.04.01</t>
  </si>
  <si>
    <t>Бюджетна програма „Вероизповедания“</t>
  </si>
  <si>
    <t>0300.05.00</t>
  </si>
  <si>
    <t>0300.05.01</t>
  </si>
  <si>
    <t>Бюджетна програма „Национален архивен фонд“</t>
  </si>
  <si>
    <t>0300.06.00</t>
  </si>
  <si>
    <t>Бюджетна програма „Администрация“</t>
  </si>
  <si>
    <t>0300.07.00</t>
  </si>
  <si>
    <t>0300.07.01</t>
  </si>
  <si>
    <t>Бюджетна програма „Други дейности и услуги“</t>
  </si>
  <si>
    <t>0300.07.02</t>
  </si>
  <si>
    <t>Бюджетна програма „Убежище и бежанци“</t>
  </si>
  <si>
    <t>0400.00.00</t>
  </si>
  <si>
    <t>КОНСТИТУЦИОНЕН СЪД</t>
  </si>
  <si>
    <t>0400.01.00</t>
  </si>
  <si>
    <t>Функционална област „Върховенство на Конституцията“</t>
  </si>
  <si>
    <t>0400.01.01</t>
  </si>
  <si>
    <t>Бюджетна програма „Тълкуване на Конституцията“</t>
  </si>
  <si>
    <t>1000.00.00</t>
  </si>
  <si>
    <t>1000.01.00</t>
  </si>
  <si>
    <t>1000.01.01</t>
  </si>
  <si>
    <t>Бюджетна програма „Бюджет и финансово управление“</t>
  </si>
  <si>
    <t>1000.01.02</t>
  </si>
  <si>
    <t>Бюджетна програма „Защита на публичните финансови интереси“</t>
  </si>
  <si>
    <t>1000.02.00</t>
  </si>
  <si>
    <t>1000.02.01</t>
  </si>
  <si>
    <t>Бюджетна програма „Администриране на държавните приходи“</t>
  </si>
  <si>
    <t>1000.03.00</t>
  </si>
  <si>
    <t>1000.03.01</t>
  </si>
  <si>
    <t>Бюджетна програма „Интегриране на финансовата система във финансовата система на ЕС“</t>
  </si>
  <si>
    <t>1000.03.02</t>
  </si>
  <si>
    <t>Бюджетна програма „Митнически контрол и надзор (нефискален)“</t>
  </si>
  <si>
    <t>1000.03.03</t>
  </si>
  <si>
    <t>Бюджетна програма „Контрол върху организацията и провеждането на хазартни игри“</t>
  </si>
  <si>
    <t>1000.04.00</t>
  </si>
  <si>
    <t>1000.04.01</t>
  </si>
  <si>
    <t>Бюджетна програма „Управление на ликвидността“</t>
  </si>
  <si>
    <t>1000.05.00</t>
  </si>
  <si>
    <t>1000.05.01</t>
  </si>
  <si>
    <t>Бюджетна програма „Национален компенсационен жилищен фонд“</t>
  </si>
  <si>
    <t>1000.06.00</t>
  </si>
  <si>
    <t>1100.00.00</t>
  </si>
  <si>
    <t>1100.01.00</t>
  </si>
  <si>
    <t>1100.01.01</t>
  </si>
  <si>
    <t>Бюджетна програма „Администриране и осигуряване на дипломатическата служба“</t>
  </si>
  <si>
    <t>1100.01.02</t>
  </si>
  <si>
    <t>Бюджетна програма „Управление на задграничните представителства и подкрепа на българските граждани в чужбина“</t>
  </si>
  <si>
    <t>1100.02.00</t>
  </si>
  <si>
    <t>1100.02.01</t>
  </si>
  <si>
    <t>Бюджетна програма „Публични дейности“</t>
  </si>
  <si>
    <t>1100.02.02</t>
  </si>
  <si>
    <t>Бюджетна програма „Културна дипломация“</t>
  </si>
  <si>
    <t>1100.03.00</t>
  </si>
  <si>
    <t>1100.03.01</t>
  </si>
  <si>
    <t>1100.03.02</t>
  </si>
  <si>
    <t>Бюджетна програма „Двустранни отношения“</t>
  </si>
  <si>
    <t>1100.03.03</t>
  </si>
  <si>
    <t>Бюджетна програма „Международно сътрудничество“</t>
  </si>
  <si>
    <t>1100.03.04</t>
  </si>
  <si>
    <t>Бюджетна програма „Европейска политика“</t>
  </si>
  <si>
    <t>1100.03.05</t>
  </si>
  <si>
    <t>Бюджетна програма „Визова политика и управление при кризи“</t>
  </si>
  <si>
    <t>1100.03.06</t>
  </si>
  <si>
    <t>Бюджетна програма „Осигуряване и контрол на външнополитическата дейност“</t>
  </si>
  <si>
    <t>1100.03.07</t>
  </si>
  <si>
    <t>1200.00.00</t>
  </si>
  <si>
    <t>1200.01.00</t>
  </si>
  <si>
    <t>1200.01.01</t>
  </si>
  <si>
    <t>Бюджетна програма „Подготовка и използване на въоръжените сили“</t>
  </si>
  <si>
    <t>1200.01.02</t>
  </si>
  <si>
    <t>Бюджетна програма „Управление на човешките ресурси и резерв“</t>
  </si>
  <si>
    <t>1200.01.03</t>
  </si>
  <si>
    <t>Бюджетна програма „Военна полиция“</t>
  </si>
  <si>
    <t>1200.01.04</t>
  </si>
  <si>
    <t>Бюджетна програма „Медицинско осигуряване“</t>
  </si>
  <si>
    <t>1200.01.05</t>
  </si>
  <si>
    <t>Бюджетна програма „Военно-патриотично възпитание и военно-почивно дело“</t>
  </si>
  <si>
    <t>1200.01.06</t>
  </si>
  <si>
    <t>Бюджетна програма „Изследвания и технологии“</t>
  </si>
  <si>
    <t>1200.01.07</t>
  </si>
  <si>
    <t>Бюджетна програма „Военно образование“</t>
  </si>
  <si>
    <t>1200.01.08</t>
  </si>
  <si>
    <t>1200.01.09</t>
  </si>
  <si>
    <t>Бюджетна програма „Сили за специални операции“</t>
  </si>
  <si>
    <t>1200.01.10</t>
  </si>
  <si>
    <t>Бюджетна програма „Управление на инвестиционни проекти“</t>
  </si>
  <si>
    <t>1200.02.00</t>
  </si>
  <si>
    <t>1200.02.01</t>
  </si>
  <si>
    <t>Бюджетна програма „Членство в НАТО и ЕС и международно сътрудничество“</t>
  </si>
  <si>
    <t>1200.02.02</t>
  </si>
  <si>
    <t>Бюджетна програма „Военна информация“</t>
  </si>
  <si>
    <t>1300.00.00</t>
  </si>
  <si>
    <t>1300.01.00</t>
  </si>
  <si>
    <t>1300.01.01</t>
  </si>
  <si>
    <t>Бюджетна програма „Противодействие на престъпността, опазване на обществения ред и превенция“</t>
  </si>
  <si>
    <t>1300.02.00</t>
  </si>
  <si>
    <t>1300.02.01</t>
  </si>
  <si>
    <t>Бюджетна програма „Граничен контрол, охрана на държавната граница, регулиране и контрол на миграционните процеси“</t>
  </si>
  <si>
    <t>1300.03.00</t>
  </si>
  <si>
    <t>1300.03.01</t>
  </si>
  <si>
    <t>Бюджетна програма „Пожарна безопасност и защита на населението при пожари, бедствия и извънредни ситуации“</t>
  </si>
  <si>
    <t>1300.04.00</t>
  </si>
  <si>
    <t>1300.04.01</t>
  </si>
  <si>
    <t>Бюджетна програма „Информационно осигуряване и административно обслужване“</t>
  </si>
  <si>
    <t>1300.04.02</t>
  </si>
  <si>
    <t>Бюджетна програма „Медицинско обслужване“</t>
  </si>
  <si>
    <t>1300.04.03</t>
  </si>
  <si>
    <t>Бюджетна програма „Научни изследвания и разработки, обучение и квалификация“</t>
  </si>
  <si>
    <t>1400.00.00</t>
  </si>
  <si>
    <t>1400.01.00</t>
  </si>
  <si>
    <t>1400.01.01</t>
  </si>
  <si>
    <t>Бюджетна програма „Правна рамка за функционирането на съдебната система“</t>
  </si>
  <si>
    <t>1400.01.02</t>
  </si>
  <si>
    <t>Бюджетна програма „Регистри“</t>
  </si>
  <si>
    <t>1400.01.03</t>
  </si>
  <si>
    <t>Бюджетна програма „Охрана на съдебната власт“</t>
  </si>
  <si>
    <t>1400.01.04</t>
  </si>
  <si>
    <t>Бюджетна програма „Равен достъп до правосъдие“</t>
  </si>
  <si>
    <t>1400.02.00</t>
  </si>
  <si>
    <t>1400.02.01</t>
  </si>
  <si>
    <t>Бюджетна програма „Затвори - изолация на правонарушителите“</t>
  </si>
  <si>
    <t>1400.02.02</t>
  </si>
  <si>
    <t>Бюджетна програма „Следствени арести и пробация“</t>
  </si>
  <si>
    <t>1400.03.00</t>
  </si>
  <si>
    <t>1500.00.00</t>
  </si>
  <si>
    <t>1500.01.00</t>
  </si>
  <si>
    <t xml:space="preserve">Политика в областта на пазара на труда, свободното движение на работници и трудовата миграция </t>
  </si>
  <si>
    <t>1500.01.01</t>
  </si>
  <si>
    <t xml:space="preserve">Бюджетна програма „Активна политика на пазара на труда“ </t>
  </si>
  <si>
    <t>1500.01.02</t>
  </si>
  <si>
    <t>Бюджетна програма „Свободно движение на работници и трудова миграция“</t>
  </si>
  <si>
    <t>1500.02.00</t>
  </si>
  <si>
    <t>1500.02.01</t>
  </si>
  <si>
    <t>Бюджетна програма „Осигуряване на подходящи условия на труд“</t>
  </si>
  <si>
    <t>1500.03.00</t>
  </si>
  <si>
    <t>Политика в областта на социалното подпомагане и равнопоставеността на жените и мъжете</t>
  </si>
  <si>
    <t>1500.03.01</t>
  </si>
  <si>
    <t>Бюджетна програма „Социални помощи“</t>
  </si>
  <si>
    <t>1500.03.02</t>
  </si>
  <si>
    <t>Бюджетна програма „Равнопоставеност на жените и мъжете“</t>
  </si>
  <si>
    <t>1500.04.00</t>
  </si>
  <si>
    <t>1500.04.01</t>
  </si>
  <si>
    <t>Бюджетна програма „Подкрепа на и за хората с увреждания“</t>
  </si>
  <si>
    <t>1500.05.00</t>
  </si>
  <si>
    <t>1500.05.01</t>
  </si>
  <si>
    <t>Бюджетна програма „Подкрепа за децата и семействата“</t>
  </si>
  <si>
    <t>1500.06.00</t>
  </si>
  <si>
    <t>Политика в областта на жизненото равнище, демографското развитие и социалните инвестиции</t>
  </si>
  <si>
    <t>1500.06.01</t>
  </si>
  <si>
    <t xml:space="preserve">Бюджетна програма „Насърчаване, координация и мониторинг на демографското развитие, жизненото равнище и доходите от труд“ </t>
  </si>
  <si>
    <t>1500.06.02</t>
  </si>
  <si>
    <t xml:space="preserve">Бюджетна програма „Насърчаване, развитие и мониторинг на социалната икономика и корпоративната социална отговорност“ </t>
  </si>
  <si>
    <t>1500.07.00</t>
  </si>
  <si>
    <t>1600.00.00</t>
  </si>
  <si>
    <t>1600.01.00</t>
  </si>
  <si>
    <t>1600.01.01</t>
  </si>
  <si>
    <t>Бюджетна програма „Държавен здравен контрол“</t>
  </si>
  <si>
    <t>1600.01.02</t>
  </si>
  <si>
    <t>Бюджетна програма „Промоция и превенция на незаразните болести“</t>
  </si>
  <si>
    <t>1600.01.03</t>
  </si>
  <si>
    <t>Бюджетна програма „Профилактика и надзор на заразните болести“</t>
  </si>
  <si>
    <t>1600.01.04</t>
  </si>
  <si>
    <t>Бюджетна програма „Намаляване търсенето на наркотични вещества“</t>
  </si>
  <si>
    <t>1600.02.00</t>
  </si>
  <si>
    <t>1600.02.01</t>
  </si>
  <si>
    <t>Бюджетна програма „Контрол на медицинските дейности, здравна информация и електронно здравеопазване“</t>
  </si>
  <si>
    <t>1600.02.02</t>
  </si>
  <si>
    <t>Бюджетна програма „Осигуряване на медицинска помощ на специфични групи от населението“</t>
  </si>
  <si>
    <t>1600.02.03</t>
  </si>
  <si>
    <t>Бюджетна програма „Спешна медицинска помощ“</t>
  </si>
  <si>
    <t>1600.02.04</t>
  </si>
  <si>
    <t>Бюджетна програма „Психиатрична помощ“</t>
  </si>
  <si>
    <t>1600.02.05</t>
  </si>
  <si>
    <t>Бюджетна програма „Осигуряване на кръв и кръвни продукти“</t>
  </si>
  <si>
    <t>1600.02.06</t>
  </si>
  <si>
    <t>Бюджетна програма „Медико-социални грижи за деца в неравностойно положени е, майчино и детско здравеопазване“</t>
  </si>
  <si>
    <t>1600.03.00</t>
  </si>
  <si>
    <t>1600.03.01</t>
  </si>
  <si>
    <t>Бюджетна програма „Достъпни и качествени лекарствени продукти и медицински изделия“</t>
  </si>
  <si>
    <t>1600.04.00</t>
  </si>
  <si>
    <t>1700.00.00</t>
  </si>
  <si>
    <t>1700.01.00</t>
  </si>
  <si>
    <t>1700.01.01</t>
  </si>
  <si>
    <t>Бюджетна програма „Осигуряване на качеството в системата на предучилищното и училищното образование“</t>
  </si>
  <si>
    <t>1700.01.02</t>
  </si>
  <si>
    <t>Бюджетна програма „Улесняване на достъпа до образование. Приобщаващо образование“</t>
  </si>
  <si>
    <t>1700.01.03</t>
  </si>
  <si>
    <t>Бюджетна програма „Училищно образование“</t>
  </si>
  <si>
    <t>1700.01.04</t>
  </si>
  <si>
    <t>Бюджетна програма „Развитие на способностите на децата и учениците“</t>
  </si>
  <si>
    <t>1700.01.05</t>
  </si>
  <si>
    <t>Бюджетна програма „Образование на българите в чужбина“</t>
  </si>
  <si>
    <t>1700.01.06</t>
  </si>
  <si>
    <t>Бюджетна програма „Учене през целия живот“</t>
  </si>
  <si>
    <t>1700.02.00</t>
  </si>
  <si>
    <t>1700.02.01</t>
  </si>
  <si>
    <t>Бюджетна програма „Подобряване на достъпа и повишаване на качеството във висшето образование“</t>
  </si>
  <si>
    <t>1700.02.02</t>
  </si>
  <si>
    <t>Бюджетна програма „Студентско подпомагане“</t>
  </si>
  <si>
    <t>1700.02.03</t>
  </si>
  <si>
    <t>Бюджетна програма „Международен образователен обмен“</t>
  </si>
  <si>
    <t>1700.02.04</t>
  </si>
  <si>
    <t>Бюджетна програма „Оценка и развитие на националния научен потенциал за изграждане на устойчива връзка образование - наука - бизнес като основа за развитие на икономика, базирана на знанието“</t>
  </si>
  <si>
    <t>1700.02.05</t>
  </si>
  <si>
    <t>Бюджетна програма „Координация и мониторинг на научния потенциал за интегриране в европейското изследователско пространство и глобалната информационна мрежа“</t>
  </si>
  <si>
    <t>1700.03.00</t>
  </si>
  <si>
    <t>1800.00.00</t>
  </si>
  <si>
    <t>1800.01.00</t>
  </si>
  <si>
    <t>1800.01.01</t>
  </si>
  <si>
    <t>Бюджетна програма „Опазване на недвижимото културно наследство“</t>
  </si>
  <si>
    <t>1800.01.02</t>
  </si>
  <si>
    <t>Бюджетна програма „Опазване и представяне на движимото културно наследство и визуалните изкуства“</t>
  </si>
  <si>
    <t>1800.02.00</t>
  </si>
  <si>
    <t>1800.02.01</t>
  </si>
  <si>
    <t>Бюджетна програма „Национален фонд „Култура“</t>
  </si>
  <si>
    <t>1800.02.02</t>
  </si>
  <si>
    <t>Бюджетна програма „Филмово изкуство“</t>
  </si>
  <si>
    <t>1800.02.03</t>
  </si>
  <si>
    <t>Бюджетна програма „Сценични изкуства“</t>
  </si>
  <si>
    <t>1800.02.04</t>
  </si>
  <si>
    <t>Бюджетна програма „Фестивали, конкурси, събития и чествания“</t>
  </si>
  <si>
    <t>1800.02.05</t>
  </si>
  <si>
    <t>Бюджетна програма „Гарантиране защитата на интелектуалната собственост“</t>
  </si>
  <si>
    <t>1800.02.06</t>
  </si>
  <si>
    <t>Бюджетна програма „Подпомагане развитието на българската култура и изкуства, на българския книжен сектор, библиотеки и читалища“</t>
  </si>
  <si>
    <t>1800.02.07</t>
  </si>
  <si>
    <t>Бюджетна програма „Популяризиране на българската култура в чужбина“</t>
  </si>
  <si>
    <t>1800.02.08</t>
  </si>
  <si>
    <t>Бюджетна програма „Обучение на кадри в областта на изкуството и културата“</t>
  </si>
  <si>
    <t>1800.03.00</t>
  </si>
  <si>
    <t>1900.00.00</t>
  </si>
  <si>
    <t>1900.01.00</t>
  </si>
  <si>
    <t>1900.01.01</t>
  </si>
  <si>
    <r>
      <t>Бюджетна програма „Оценка, управление и опазване на водите на Република България</t>
    </r>
    <r>
      <rPr>
        <sz val="12"/>
        <rFont val="Times New Roman"/>
        <family val="1"/>
        <charset val="204"/>
      </rPr>
      <t>“</t>
    </r>
  </si>
  <si>
    <t>1900.01.02</t>
  </si>
  <si>
    <r>
      <t>Бюджетна програма „Интегрирана система за управление на отпадъците и опазване на почвите</t>
    </r>
    <r>
      <rPr>
        <sz val="12"/>
        <rFont val="Times New Roman"/>
        <family val="1"/>
        <charset val="204"/>
      </rPr>
      <t>“</t>
    </r>
  </si>
  <si>
    <t>1900.01.03</t>
  </si>
  <si>
    <r>
      <t>Бюджетна програма „Намаляване на вредните емисии в атмосферата и подобряване качеството на атмосферния въздух</t>
    </r>
    <r>
      <rPr>
        <sz val="12"/>
        <rFont val="Times New Roman"/>
        <family val="1"/>
        <charset val="204"/>
      </rPr>
      <t>“</t>
    </r>
  </si>
  <si>
    <t>1900.01.04</t>
  </si>
  <si>
    <r>
      <t>Бюджетна програма „Съхраняване, укрепване и възстановяване на екосистеми, местообитания, видове и генетичните им ресурси</t>
    </r>
    <r>
      <rPr>
        <sz val="12"/>
        <rFont val="Times New Roman"/>
        <family val="1"/>
        <charset val="204"/>
      </rPr>
      <t>“</t>
    </r>
  </si>
  <si>
    <t>1900.01.05</t>
  </si>
  <si>
    <r>
      <t>Бюджетна програма „Информиране, участие на обществеността в процеса на вземане на решения и прилагане на механизмите за контрол</t>
    </r>
    <r>
      <rPr>
        <sz val="12"/>
        <rFont val="Times New Roman"/>
        <family val="1"/>
        <charset val="204"/>
      </rPr>
      <t>“</t>
    </r>
  </si>
  <si>
    <t>1900.01.06</t>
  </si>
  <si>
    <r>
      <t>Бюджетна програма „Оценка и управление на въздействието върху околната среда</t>
    </r>
    <r>
      <rPr>
        <sz val="12"/>
        <rFont val="Times New Roman"/>
        <family val="1"/>
        <charset val="204"/>
      </rPr>
      <t>“</t>
    </r>
  </si>
  <si>
    <t>1900.01.07</t>
  </si>
  <si>
    <r>
      <t>Бюджетна програма „Управление на дейностите по изменение на климата</t>
    </r>
    <r>
      <rPr>
        <sz val="12"/>
        <rFont val="Times New Roman"/>
        <family val="1"/>
        <charset val="204"/>
      </rPr>
      <t>“</t>
    </r>
  </si>
  <si>
    <t>1900.02.00</t>
  </si>
  <si>
    <t>1900.02.01</t>
  </si>
  <si>
    <r>
      <t>Бюджетна програма „Национална система за мониторинг на околната среда и информационна обезпеченост</t>
    </r>
    <r>
      <rPr>
        <sz val="12"/>
        <rFont val="Times New Roman"/>
        <family val="1"/>
        <charset val="204"/>
      </rPr>
      <t>“</t>
    </r>
  </si>
  <si>
    <t>1900.03.00</t>
  </si>
  <si>
    <t>2000.00.00</t>
  </si>
  <si>
    <t>2000.01.00</t>
  </si>
  <si>
    <t>2000.01.01</t>
  </si>
  <si>
    <t>Бюджетна програма „Облекчаване на регулации, опростяване на процедури по предоставяне на административни услуги“</t>
  </si>
  <si>
    <t>2000.01.02</t>
  </si>
  <si>
    <t>Бюджетна програма „Насърчаване на предприемачеството и иновациите“</t>
  </si>
  <si>
    <t>2000.01.03</t>
  </si>
  <si>
    <t>Бюджетна програма „Закрила на обектите на индустриална собственост“</t>
  </si>
  <si>
    <t>2000.01.04</t>
  </si>
  <si>
    <t>Бюджетна програма „Инфраструктура по качеството в подкрепа развитието на икономиката“</t>
  </si>
  <si>
    <t>2000.01.05</t>
  </si>
  <si>
    <t>Бюджетна програма „Подобряване на възможностите за участие в единния европейски пазар“</t>
  </si>
  <si>
    <t>2000.01.06</t>
  </si>
  <si>
    <t>Бюджетна програма „Управление на програми и проекти, съфинансирани от ЕС“</t>
  </si>
  <si>
    <t>2000.01.07</t>
  </si>
  <si>
    <t>Бюджетна програма „Насърчаване на инвестициите за повишаване на конкурентоспособността на икономиката“</t>
  </si>
  <si>
    <t>2000.01.08</t>
  </si>
  <si>
    <t>Бюджетна програма „Преструктуриране и ефективно управление на държавната собственост“</t>
  </si>
  <si>
    <t>2000.01.09</t>
  </si>
  <si>
    <t>Бюджетна програма „Защита на потребителите“</t>
  </si>
  <si>
    <t>2000.02.00</t>
  </si>
  <si>
    <t>2000.02.01</t>
  </si>
  <si>
    <t>Бюджетна програма „Реализация на експортния потенциал и участие в търговската политика на Европейския съюз“</t>
  </si>
  <si>
    <t>2000.03.00</t>
  </si>
  <si>
    <t>2100.00.00</t>
  </si>
  <si>
    <t>2100.01.00</t>
  </si>
  <si>
    <t>2100.01.01</t>
  </si>
  <si>
    <r>
      <t>Бюджетна програма „Стратегическо планиране на регионалното и пространственото развитие и управление на финансовите инструменти за регионално и местно развитие и териториално сътрудничество</t>
    </r>
    <r>
      <rPr>
        <sz val="12"/>
        <rFont val="Times New Roman"/>
        <family val="1"/>
        <charset val="204"/>
      </rPr>
      <t>“</t>
    </r>
  </si>
  <si>
    <t>2100.01.02</t>
  </si>
  <si>
    <r>
      <t>Бюджетна програма „Подобряване на жилищните условия на маргинализирани групи от населението</t>
    </r>
    <r>
      <rPr>
        <sz val="12"/>
        <rFont val="Times New Roman"/>
        <family val="1"/>
        <charset val="204"/>
      </rPr>
      <t>“</t>
    </r>
  </si>
  <si>
    <t>2100.02.00</t>
  </si>
  <si>
    <t>2100.02.01</t>
  </si>
  <si>
    <r>
      <t>Бюджетна програма „Рехабилитация и изграждане на пътна инфраструктура</t>
    </r>
    <r>
      <rPr>
        <sz val="12"/>
        <rFont val="Times New Roman"/>
        <family val="1"/>
        <charset val="204"/>
      </rPr>
      <t>“</t>
    </r>
  </si>
  <si>
    <t>2100.02.02</t>
  </si>
  <si>
    <r>
      <t>Бюджетна програма „Устройство на територията, благоустройство, геозащита, водоснабдяване и канализация</t>
    </r>
    <r>
      <rPr>
        <sz val="12"/>
        <rFont val="Times New Roman"/>
        <family val="1"/>
        <charset val="204"/>
      </rPr>
      <t>“</t>
    </r>
  </si>
  <si>
    <t>2100.03.00</t>
  </si>
  <si>
    <t>2100.03.01</t>
  </si>
  <si>
    <r>
      <t>Бюджетна програма „Нормативно регулиране и контрол на строителните продукти и инвестиционния процес в строителството</t>
    </r>
    <r>
      <rPr>
        <sz val="12"/>
        <rFont val="Times New Roman"/>
        <family val="1"/>
        <charset val="204"/>
      </rPr>
      <t>“</t>
    </r>
  </si>
  <si>
    <t>2100.03.02</t>
  </si>
  <si>
    <r>
      <t>Бюджетна програма „Геодезия, картография и кадастър</t>
    </r>
    <r>
      <rPr>
        <sz val="12"/>
        <rFont val="Times New Roman"/>
        <family val="1"/>
        <charset val="204"/>
      </rPr>
      <t>“</t>
    </r>
  </si>
  <si>
    <t>2100.04.00</t>
  </si>
  <si>
    <t>2100.04.01</t>
  </si>
  <si>
    <r>
      <t>Бюджетна програма „Ефективно управление на държавната собственост, държавното участие в търговските дружества и държавни предприятия и развитие на публично-частното партньорство и концесионирането</t>
    </r>
    <r>
      <rPr>
        <sz val="12"/>
        <rFont val="Times New Roman"/>
        <family val="1"/>
        <charset val="204"/>
      </rPr>
      <t>“</t>
    </r>
  </si>
  <si>
    <t>2100.04.02</t>
  </si>
  <si>
    <r>
      <t>Бюджетна програма „Гражданска регистрация и административно обслужване на населението</t>
    </r>
    <r>
      <rPr>
        <sz val="12"/>
        <rFont val="Times New Roman"/>
        <family val="1"/>
        <charset val="204"/>
      </rPr>
      <t>“</t>
    </r>
  </si>
  <si>
    <t>2100.05.00</t>
  </si>
  <si>
    <t>Бюджетна програма „Ефективна администрация и координация“</t>
  </si>
  <si>
    <t>2200.00.00</t>
  </si>
  <si>
    <t>2200.01.00</t>
  </si>
  <si>
    <t>2200.01.01</t>
  </si>
  <si>
    <t>Бюджетна програма „Земеделски земи“</t>
  </si>
  <si>
    <t>2200.01.02</t>
  </si>
  <si>
    <t xml:space="preserve">Бюджетна програма „Природни ресурси в селските райони“ </t>
  </si>
  <si>
    <t>2200.01.03</t>
  </si>
  <si>
    <t>Бюджетна програма „Растениевъдство“</t>
  </si>
  <si>
    <t>2200.01.04</t>
  </si>
  <si>
    <t>Бюджетна програма „Хидромелиорации“</t>
  </si>
  <si>
    <t>2200.01.05</t>
  </si>
  <si>
    <t>Бюджетна програма „Животновъдство“</t>
  </si>
  <si>
    <t>2200.01.06</t>
  </si>
  <si>
    <t>Бюджетна програма „Организация на пазарите и държавни помощи“</t>
  </si>
  <si>
    <t>2200.01.07</t>
  </si>
  <si>
    <t>Бюджетна програма „Агростатистика, анализи и прогнози“</t>
  </si>
  <si>
    <t>2200.01.08</t>
  </si>
  <si>
    <t>Бюджетна програма „Научни изследвания“</t>
  </si>
  <si>
    <t>2200.01.09</t>
  </si>
  <si>
    <t>Бюджетна програма „Съвети и консултации“</t>
  </si>
  <si>
    <t>2200.01.10</t>
  </si>
  <si>
    <t>Бюджетна програма „Земеделска техника“</t>
  </si>
  <si>
    <t>2200.01.11</t>
  </si>
  <si>
    <t>Бюджетна програма „Безопасност по хранителната верига“</t>
  </si>
  <si>
    <t>2200.01.12</t>
  </si>
  <si>
    <t>Бюджетна програма „Подобряване на живота в селските райони“</t>
  </si>
  <si>
    <t>2200.02.00</t>
  </si>
  <si>
    <t>2200.02.01</t>
  </si>
  <si>
    <t>Бюджетна програма „Рибарство и аквакултури“</t>
  </si>
  <si>
    <t>2200.03.00</t>
  </si>
  <si>
    <t>2200.03.01</t>
  </si>
  <si>
    <t>Бюджетна програма „Специализирани дейности в горските територии“</t>
  </si>
  <si>
    <t>2200.03.02</t>
  </si>
  <si>
    <t>Бюджетна програма „Планиране, опазване от посегателства, пожари и лесозащита“</t>
  </si>
  <si>
    <t>2200.04.00</t>
  </si>
  <si>
    <t>2300.00.00</t>
  </si>
  <si>
    <t>2300.01.00</t>
  </si>
  <si>
    <t>2300.01.01</t>
  </si>
  <si>
    <t>Бюджетна програма „Развитие и поддръжка на транспортната инфраструктура“</t>
  </si>
  <si>
    <t>2300.01.02</t>
  </si>
  <si>
    <t>Бюджетна програма „Организация, управление на транспорта, осигуряване на безопасност, сигурност и екологосъобразност“</t>
  </si>
  <si>
    <t>2300.01.03</t>
  </si>
  <si>
    <t>Бюджетна програма „Търсене и спасяване във водния и въздушния транспорт“</t>
  </si>
  <si>
    <t>2300.01.04</t>
  </si>
  <si>
    <t>Бюджетна програма „Разследване на произшествия във въздушния, водния и железопътния транспорт“</t>
  </si>
  <si>
    <t>2300.02.00</t>
  </si>
  <si>
    <t>2300.02.01</t>
  </si>
  <si>
    <t>Бюджетна програма „Развитие на съобщенията и информационните технологии“</t>
  </si>
  <si>
    <t>2300.03.00</t>
  </si>
  <si>
    <t>Бюджетна програма „Административно обслужване, медицинска и психологическа експертиза“</t>
  </si>
  <si>
    <t>2400.00.00</t>
  </si>
  <si>
    <t>2400.01.00</t>
  </si>
  <si>
    <t>2400.01.01</t>
  </si>
  <si>
    <t>Бюджетна програма „Ефективно функциониране на енергийните предприятия, инфраструктура и пазари“</t>
  </si>
  <si>
    <t>2400.01.02</t>
  </si>
  <si>
    <t>Бюджетна програма „Сигурност при енергоснабдяването и при управление на РАО и ИЕЯС“</t>
  </si>
  <si>
    <t>2400.01.03</t>
  </si>
  <si>
    <t>Бюджетна програма „Устойчиво енергийно развитие“</t>
  </si>
  <si>
    <t>2400.01.04</t>
  </si>
  <si>
    <t>Бюджетна програма „Подобряване на процесите на концесиониране и управление на подземните богатства и геоложките изследвания“</t>
  </si>
  <si>
    <t>2400.02.00</t>
  </si>
  <si>
    <t>2500.00.00</t>
  </si>
  <si>
    <t>2500.01.00</t>
  </si>
  <si>
    <t>2500.01.01</t>
  </si>
  <si>
    <t>Бюджетна програма „Спорт за учащи“</t>
  </si>
  <si>
    <t>2500.01.02</t>
  </si>
  <si>
    <t>Бюджетна програма „Спорт в свободното време“</t>
  </si>
  <si>
    <t>2500.02.00</t>
  </si>
  <si>
    <t>2500.02.01</t>
  </si>
  <si>
    <t>Бюджетна програма „Олимпийска подготовка“</t>
  </si>
  <si>
    <t>2500.02.02</t>
  </si>
  <si>
    <t>Бюджетна програма „Спорт за високи постижения“</t>
  </si>
  <si>
    <t>2500.03.00</t>
  </si>
  <si>
    <t>2500.03.01</t>
  </si>
  <si>
    <t>Бюджетна програма „Спортни обекти и съоръжения“</t>
  </si>
  <si>
    <t>2500.04.00</t>
  </si>
  <si>
    <t>2500.04.01</t>
  </si>
  <si>
    <t>Бюджетна програма „Изграждане на високоефективен капацитет за активно международно сътрудничество в сферата на физическото възпитание, спорта и социалния туризъм“</t>
  </si>
  <si>
    <t>2500.05.00</t>
  </si>
  <si>
    <t>2500.05.01</t>
  </si>
  <si>
    <t>Бюджетна програма „Младите в действие“</t>
  </si>
  <si>
    <t>2500.06.00</t>
  </si>
  <si>
    <t>3000.00.00</t>
  </si>
  <si>
    <t>3000.01.00</t>
  </si>
  <si>
    <t>3000.01.01</t>
  </si>
  <si>
    <t>Бюджетна програма „Национална сигурност“</t>
  </si>
  <si>
    <t>3200.00.00</t>
  </si>
  <si>
    <t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t>
  </si>
  <si>
    <t>3200.01.00</t>
  </si>
  <si>
    <t>Функционална област „Архив на Държавна сигурност и разузнавателните служби на Българската народна армия“</t>
  </si>
  <si>
    <t>3200.01.01</t>
  </si>
  <si>
    <t>Бюджетна програма „Достъп до архивните документи и обявяване на принадлежност на български граждани към Държавна сигурност и разузнавателните служби на Българската народна армия“</t>
  </si>
  <si>
    <t>3300.00.00</t>
  </si>
  <si>
    <t>КОМИСИЯ ЗА ЗАЩИТА ОТ ДИСКРИМИНАЦИЯ</t>
  </si>
  <si>
    <t>3300.01.00</t>
  </si>
  <si>
    <t>Функционална област „Противодействие и защита на гражданите от дискриминация“</t>
  </si>
  <si>
    <t>3300.01.01</t>
  </si>
  <si>
    <t>Бюджетна програма „Противодействие на дискриминация“</t>
  </si>
  <si>
    <t>3400.00.00</t>
  </si>
  <si>
    <t>КОМИСИЯ ЗА ЗАЩИТА НА ЛИЧНИТЕ ДАННИ</t>
  </si>
  <si>
    <t>3400.01.00</t>
  </si>
  <si>
    <t>Функционална област „Защита на личните данни на физическите лица”</t>
  </si>
  <si>
    <t>3400.01.01</t>
  </si>
  <si>
    <t>Бюджетна програма „Защита на физическите лица при обработването на лични данни и свободното движение на такива данни“</t>
  </si>
  <si>
    <t>3500.00.00</t>
  </si>
  <si>
    <t>3500.01.00</t>
  </si>
  <si>
    <t>3500.01.01</t>
  </si>
  <si>
    <t>3700.00.00</t>
  </si>
  <si>
    <t>КОМИСИЯ ЗА ПРОТИВОДЕЙСТВИЕ НА КОРУПЦИЯТА И ЗА ОТНЕМАНЕ НА НЕЗАКОННО ПРИДОБИТОТО ИМУЩЕСТВО</t>
  </si>
  <si>
    <t>3700.01.00</t>
  </si>
  <si>
    <t>Функционална област „Осъществяване на превенция и противодействие на корупцията и публичност на имуществото на лицата, заемащи висши публични длъжности”</t>
  </si>
  <si>
    <t>3700.01.01</t>
  </si>
  <si>
    <t>Бюджетна програма „Превенция и противодействие на корупцията, публичност на имуществото на лицата, заемащи висши публични длъжности, установяване конфликт на интереси и отнемане на незаконно придобитото имущество“</t>
  </si>
  <si>
    <t>3800.00.00</t>
  </si>
  <si>
    <t>НАЦИОНАЛНА СЛУЖБА ЗА ОХРАНА</t>
  </si>
  <si>
    <t>3800.01.00</t>
  </si>
  <si>
    <t>Функционална област „Осигуряване безопасността на охраняваните лица и обекти и предоставяне на специализиран транспорт“</t>
  </si>
  <si>
    <t>3800.01.01</t>
  </si>
  <si>
    <t>Бюджетна програма „Държавна охрана“</t>
  </si>
  <si>
    <t>3900.00.00</t>
  </si>
  <si>
    <t>3900.01.00</t>
  </si>
  <si>
    <t>3900.01.01</t>
  </si>
  <si>
    <t>Бюджетна програма „Разузнаване“</t>
  </si>
  <si>
    <t>4000.00.00</t>
  </si>
  <si>
    <t>ОМБУДСМАН НА РЕПУБЛИКА БЪЛГАРИЯ</t>
  </si>
  <si>
    <t>4000.01.00</t>
  </si>
  <si>
    <t>Функционална област „Защита правата на гражданите“</t>
  </si>
  <si>
    <t>4000.01.01</t>
  </si>
  <si>
    <t>Бюджетна програма „Застъпничество и защита на правата и свободите на гражданите“</t>
  </si>
  <si>
    <t>4100.00.00</t>
  </si>
  <si>
    <t>НАЦИОНАЛЕН СТАТИСТИЧЕСКИ ИНСТИТУТ</t>
  </si>
  <si>
    <t>4100.01.00</t>
  </si>
  <si>
    <t>Функционална област „Безпристрастна, обективна, навременна и точна информация за състоянието на Република България“</t>
  </si>
  <si>
    <t>4100.01.01</t>
  </si>
  <si>
    <t>Бюджетна програма „Национална статистическа програма“</t>
  </si>
  <si>
    <t>4100.01.02</t>
  </si>
  <si>
    <t>Бюджетна програма „Преброяване 2021“</t>
  </si>
  <si>
    <t>4200.00.00</t>
  </si>
  <si>
    <t>КОМИСИЯ ЗА ЗАЩИТА НА КОНКУРЕНЦИЯТА</t>
  </si>
  <si>
    <t>4200.01.00</t>
  </si>
  <si>
    <t>Функционална област „Защита на конкуренцията и контрол на законосъобразността при процедурите по възлагане на обществени поръчки и предоставяне на концесии“</t>
  </si>
  <si>
    <t>4200.01.01</t>
  </si>
  <si>
    <t>Бюджетна програма „Защита на конкуренцията и свободната стопанска инициатива, осъществяване на контрол за законосъобразност при процедурите по възлагане на обществени поръчки и предоставяне на концесии“</t>
  </si>
  <si>
    <t>4300.00.00</t>
  </si>
  <si>
    <t>КОМИСИЯ ЗА РЕГУЛИРАНЕ НА СЪОБЩЕНИЯТА</t>
  </si>
  <si>
    <t>4300.01.00</t>
  </si>
  <si>
    <t>Функционална област „Електронни съобщения и пощенски услуги“</t>
  </si>
  <si>
    <t>4300.01.01</t>
  </si>
  <si>
    <t>Бюджетна програма „Регулиране на електронните съобщения и пощенските услуги“</t>
  </si>
  <si>
    <t>4400.00.00</t>
  </si>
  <si>
    <t>СЪВЕТ ЗА ЕЛЕКТРОННИ МЕДИИ</t>
  </si>
  <si>
    <t>4400.01.00</t>
  </si>
  <si>
    <t>Функционална област „Регулиране на радио и телевизионния пазар“</t>
  </si>
  <si>
    <t>4400.01.01</t>
  </si>
  <si>
    <t>Бюджетна програма „Надзор, лицензионни, регистрационни и правни режими“</t>
  </si>
  <si>
    <t>4500.00.00</t>
  </si>
  <si>
    <t>КОМИСИЯ ЗА ЕНЕРГИЙНО И ВОДНО РЕГУЛИРАНЕ</t>
  </si>
  <si>
    <t>4500.01.00</t>
  </si>
  <si>
    <t>Функционална област „Държавна регулация в енергетиката и ВиК сектора“</t>
  </si>
  <si>
    <t>4500.01.01</t>
  </si>
  <si>
    <t>Бюджетна програма „Държавно регулиране на дейностите в енергетиката и ВиК сектора“</t>
  </si>
  <si>
    <t>4600.00.00</t>
  </si>
  <si>
    <t>АГЕНЦИЯ ЗА ЯДРЕНО РЕГУЛИРАНЕ</t>
  </si>
  <si>
    <t>4600.01.00</t>
  </si>
  <si>
    <t>Функционална област „Регулация на ядрената безопасност и радиационната защита на Република България“</t>
  </si>
  <si>
    <t>4600.01.01</t>
  </si>
  <si>
    <t>Бюджетна програма „Регулиране и контрол на ядрената безопасност и радиационната защита на Република България“</t>
  </si>
  <si>
    <t>4700.00.00</t>
  </si>
  <si>
    <t>КОМИСИЯ ЗА ФИНАНСОВ НАДЗОР</t>
  </si>
  <si>
    <t>4700.01.00</t>
  </si>
  <si>
    <t>Функционална област „Регулация и надзор на небанковия финансов сектор“</t>
  </si>
  <si>
    <t>4700.01.01</t>
  </si>
  <si>
    <t>Бюджетна програма „Подобряване на регулацията и надзора на небанковия финансов сектор“</t>
  </si>
  <si>
    <t>4800.00.00</t>
  </si>
  <si>
    <t>ДЪРЖАВНА КОМИСИЯ ПО СИГУРНОСТТА НА ИНФОРМАЦИЯТА</t>
  </si>
  <si>
    <t>4800.01.00</t>
  </si>
  <si>
    <t>Функционална област „Защита на класифицираната информация“</t>
  </si>
  <si>
    <t>4800.01.01</t>
  </si>
  <si>
    <t>Бюджетна програма „Организиране, осъществяване, координиране и контролиране на дейността по защитата на класифицираната информация и осигуряване на еднаквата ѝ защита в национален и международен план“</t>
  </si>
  <si>
    <t>5300.00.00</t>
  </si>
  <si>
    <t>5300.01.00</t>
  </si>
  <si>
    <t>5300.01.01</t>
  </si>
  <si>
    <t>5300.01.02</t>
  </si>
  <si>
    <t>Бюджетна програма „Запаси за извънредни ситуации от нефт и нефтопродукти и целеви запаси от нефтопродукти“</t>
  </si>
  <si>
    <t>7100.00.00</t>
  </si>
  <si>
    <t>7100.01.00</t>
  </si>
  <si>
    <t>7100.01.01</t>
  </si>
  <si>
    <t>Бюджетна програма „Подобряване на политиките и регулациите в сектора на туризма“</t>
  </si>
  <si>
    <t>7100.01.02</t>
  </si>
  <si>
    <t>Бюджетна програма „Развитие на националната туристическа реклама и международно сътрудничество в областта на туризма“</t>
  </si>
  <si>
    <t>7100.02.00</t>
  </si>
  <si>
    <t>8200.00.00</t>
  </si>
  <si>
    <t>ЦЕНТРАЛНА ИЗБИРАТЕЛНА КОМИСИЯ</t>
  </si>
  <si>
    <t>8200.01.00</t>
  </si>
  <si>
    <t>Функционална област „Организиране и произвеждане на законосъобразни, честни и свободни избори и национални референдуми“</t>
  </si>
  <si>
    <t>8200.01.01</t>
  </si>
  <si>
    <t>Бюджетна програма „Избори и национални референдуми“</t>
  </si>
  <si>
    <t>8200.01.02</t>
  </si>
  <si>
    <t>Бюджетна програма „Изграждане на професионална администрация и ефективно управление“</t>
  </si>
  <si>
    <t>8300.00.00</t>
  </si>
  <si>
    <t xml:space="preserve">КОМИСИЯ ЗА ПУБЛИЧЕН НАДЗОР НАД РЕГИСТРИРАНИТЕ ОДИТОРИ </t>
  </si>
  <si>
    <t>8300.01.00</t>
  </si>
  <si>
    <t>Функционална област „Осъществяване на публичен надзор над регистрираните одитори“</t>
  </si>
  <si>
    <t>8300.01.01</t>
  </si>
  <si>
    <t>Бюджетна програма „Публичен надзор над регистрираните одитори“</t>
  </si>
  <si>
    <t>8400.00.00</t>
  </si>
  <si>
    <t>8400.01.00</t>
  </si>
  <si>
    <t>8400.01.01</t>
  </si>
  <si>
    <t>Бюджетна програма „Развитие на селските райони“</t>
  </si>
  <si>
    <t>8400.01.02</t>
  </si>
  <si>
    <t>Бюджетна програма „Селскостопански пазарни механизми“</t>
  </si>
  <si>
    <t>8400.01.03</t>
  </si>
  <si>
    <t>Бюджетна програма „Директни плащания и мерки за специфично подпомагане“</t>
  </si>
  <si>
    <t>8400.01.04</t>
  </si>
  <si>
    <t>Бюджетна програма „Държавни помощи, национални доплащания и САПАРД“</t>
  </si>
  <si>
    <t>8400.02.00</t>
  </si>
  <si>
    <t>8400.02.01</t>
  </si>
  <si>
    <t>8400.03.00</t>
  </si>
  <si>
    <t>8500.00.00</t>
  </si>
  <si>
    <t>НАЦИОНАЛНО БЮРО ЗА КОНТРОЛ НА СПЕЦИАЛНИТЕ РАЗУЗНАВАТЕЛНИ СРЕДСТВА</t>
  </si>
  <si>
    <t>8500.01.00</t>
  </si>
  <si>
    <t>Функционална област „Наблюдение на процедурите по разрешаване, прилагане и използване на специални разузнавателни средства“</t>
  </si>
  <si>
    <t>8500.01.01</t>
  </si>
  <si>
    <t>Бюджетна програма „Контрол на специалните разузнавателни средства“</t>
  </si>
  <si>
    <t>8600.00.00</t>
  </si>
  <si>
    <t>8600.01.00</t>
  </si>
  <si>
    <r>
      <t>Политика в областта на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осигуряването и прилагането на специални разузнавателни средства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с цел защита на националната сигурност и опазване на обществения ред</t>
    </r>
  </si>
  <si>
    <t>8600.01.01</t>
  </si>
  <si>
    <t>Бюджетна програма „Технически операции“</t>
  </si>
  <si>
    <t>* Класификационният код на съответната област на политика/функционална област/бюджетна програма представлява осемзначна комбинация от числа, където първите четири цифри са кодът на съответната бюджетна организация, следващите две цифри са идентификатор на съответната област на политика/функционална област и съответно последните две цифри са идентификатор на бюджетната програма.</t>
  </si>
  <si>
    <t>Щатни бройки за дейности в културата, финансирани по единни разходни стандарти</t>
  </si>
  <si>
    <t>Средногодишни щатни бройки за дейности в културата, финансирани по единни разходни стандарти</t>
  </si>
  <si>
    <t>Код</t>
  </si>
  <si>
    <t>Бюджетна програма ................................................................................</t>
  </si>
  <si>
    <t>Код на област на политика/ функционална област</t>
  </si>
  <si>
    <t>към Област на политика/функционална област ...................................</t>
  </si>
  <si>
    <t xml:space="preserve">      Текущи трансфери, обезщетения и помощи за домакинствата</t>
  </si>
  <si>
    <t>Субсидии и други текущи трансфери за финансови институции</t>
  </si>
  <si>
    <t>44-00</t>
  </si>
  <si>
    <t>Субсидии и други текущи трансфери за юридически лица с нестопанска цел</t>
  </si>
  <si>
    <t>Функционална област-Осъществяване на конституционните правомощия на президента на Република България</t>
  </si>
  <si>
    <t>Бюджетна програма :Подпомагане и осигуряване дейността на президента и вицепрезидента на Република България при изпълнение на конституционните и законовите им правомощия.........</t>
  </si>
  <si>
    <t>на ............АДМИНИСТРАЦИЯ НА ПРЕЗИДЕНТА..............................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</si>
</sst>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_)"/>
  </numFmts>
  <fonts count="31" x14ac:knownFonts="1">
    <font>
      <sz val="10"/>
      <name val="Arial"/>
      <charset val="204"/>
    </font>
    <font>
      <sz val="10"/>
      <color indexed="10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color indexed="10"/>
      <name val="Arial CYR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 CYR"/>
      <family val="2"/>
      <charset val="204"/>
    </font>
    <font>
      <sz val="9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 CYR"/>
      <charset val="204"/>
    </font>
    <font>
      <b/>
      <sz val="10"/>
      <color indexed="10"/>
      <name val="Arial CYR"/>
      <family val="2"/>
      <charset val="204"/>
    </font>
    <font>
      <b/>
      <sz val="10"/>
      <name val="Arial CYR"/>
      <charset val="204"/>
    </font>
    <font>
      <sz val="10"/>
      <color indexed="21"/>
      <name val="Arial CYR"/>
      <family val="2"/>
      <charset val="204"/>
    </font>
    <font>
      <b/>
      <sz val="10"/>
      <color indexed="10"/>
      <name val="Arial"/>
      <family val="2"/>
      <charset val="204"/>
    </font>
    <font>
      <sz val="10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0"/>
      <color indexed="8"/>
      <name val="Arial CYR"/>
      <charset val="204"/>
    </font>
    <font>
      <u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63">
    <xf numFmtId="0" fontId="0" fillId="0" borderId="0" xfId="0"/>
    <xf numFmtId="0" fontId="1" fillId="0" borderId="0" xfId="0" applyFont="1" applyFill="1" applyAlignment="1" applyProtection="1">
      <alignment vertical="top"/>
    </xf>
    <xf numFmtId="0" fontId="2" fillId="0" borderId="0" xfId="0" applyFont="1" applyFill="1" applyAlignment="1" applyProtection="1">
      <alignment vertical="top"/>
    </xf>
    <xf numFmtId="0" fontId="3" fillId="0" borderId="0" xfId="0" applyFont="1" applyFill="1" applyAlignment="1" applyProtection="1">
      <alignment horizontal="center" vertical="top"/>
    </xf>
    <xf numFmtId="0" fontId="5" fillId="0" borderId="0" xfId="0" applyFont="1" applyFill="1" applyAlignment="1" applyProtection="1">
      <alignment vertical="top"/>
    </xf>
    <xf numFmtId="0" fontId="7" fillId="0" borderId="0" xfId="0" applyFont="1" applyFill="1" applyAlignment="1" applyProtection="1">
      <alignment horizontal="center" vertical="top"/>
      <protection locked="0"/>
    </xf>
    <xf numFmtId="0" fontId="2" fillId="0" borderId="0" xfId="0" applyFont="1" applyFill="1" applyAlignment="1" applyProtection="1">
      <alignment horizontal="center" vertical="top"/>
    </xf>
    <xf numFmtId="0" fontId="5" fillId="0" borderId="0" xfId="0" applyFont="1" applyFill="1" applyAlignment="1" applyProtection="1">
      <alignment horizontal="center" vertical="top"/>
    </xf>
    <xf numFmtId="0" fontId="4" fillId="0" borderId="0" xfId="0" applyFont="1" applyFill="1" applyAlignment="1" applyProtection="1">
      <alignment vertical="top"/>
    </xf>
    <xf numFmtId="0" fontId="5" fillId="0" borderId="1" xfId="0" applyFont="1" applyFill="1" applyBorder="1" applyAlignment="1" applyProtection="1">
      <alignment vertical="top"/>
    </xf>
    <xf numFmtId="0" fontId="5" fillId="0" borderId="2" xfId="0" applyFont="1" applyFill="1" applyBorder="1" applyAlignment="1" applyProtection="1">
      <alignment horizontal="center" vertical="top"/>
    </xf>
    <xf numFmtId="0" fontId="5" fillId="0" borderId="2" xfId="0" applyFont="1" applyFill="1" applyBorder="1" applyAlignment="1" applyProtection="1">
      <alignment vertical="top"/>
    </xf>
    <xf numFmtId="0" fontId="9" fillId="0" borderId="2" xfId="0" applyFont="1" applyFill="1" applyBorder="1" applyAlignment="1" applyProtection="1">
      <alignment horizontal="center" vertical="top"/>
    </xf>
    <xf numFmtId="0" fontId="5" fillId="0" borderId="3" xfId="0" applyFont="1" applyFill="1" applyBorder="1" applyAlignment="1" applyProtection="1">
      <alignment horizontal="center" vertical="top"/>
    </xf>
    <xf numFmtId="0" fontId="10" fillId="0" borderId="2" xfId="0" applyFont="1" applyFill="1" applyBorder="1" applyAlignment="1" applyProtection="1">
      <alignment vertical="top"/>
    </xf>
    <xf numFmtId="0" fontId="9" fillId="0" borderId="2" xfId="0" applyFont="1" applyFill="1" applyBorder="1" applyAlignment="1" applyProtection="1">
      <alignment vertical="top"/>
    </xf>
    <xf numFmtId="0" fontId="12" fillId="0" borderId="0" xfId="0" applyFont="1" applyFill="1" applyAlignment="1" applyProtection="1">
      <alignment vertical="top"/>
    </xf>
    <xf numFmtId="0" fontId="0" fillId="0" borderId="0" xfId="0" quotePrefix="1" applyAlignment="1">
      <alignment horizontal="left"/>
    </xf>
    <xf numFmtId="0" fontId="1" fillId="0" borderId="0" xfId="0" applyFont="1" applyFill="1" applyProtection="1"/>
    <xf numFmtId="0" fontId="5" fillId="0" borderId="0" xfId="0" applyFont="1" applyFill="1" applyProtection="1"/>
    <xf numFmtId="0" fontId="5" fillId="0" borderId="3" xfId="0" applyFont="1" applyFill="1" applyBorder="1" applyAlignment="1" applyProtection="1">
      <alignment horizontal="center"/>
    </xf>
    <xf numFmtId="0" fontId="4" fillId="0" borderId="0" xfId="0" applyFont="1" applyFill="1" applyProtection="1"/>
    <xf numFmtId="0" fontId="9" fillId="0" borderId="2" xfId="0" applyFont="1" applyFill="1" applyBorder="1" applyProtection="1"/>
    <xf numFmtId="0" fontId="4" fillId="0" borderId="2" xfId="0" applyNumberFormat="1" applyFont="1" applyFill="1" applyBorder="1" applyAlignment="1" applyProtection="1">
      <alignment horizontal="left" vertical="top" wrapText="1"/>
    </xf>
    <xf numFmtId="0" fontId="4" fillId="0" borderId="2" xfId="0" quotePrefix="1" applyNumberFormat="1" applyFont="1" applyFill="1" applyBorder="1" applyAlignment="1" applyProtection="1">
      <alignment horizontal="left" vertical="top" wrapText="1"/>
    </xf>
    <xf numFmtId="0" fontId="6" fillId="0" borderId="2" xfId="0" quotePrefix="1" applyNumberFormat="1" applyFont="1" applyFill="1" applyBorder="1" applyAlignment="1" applyProtection="1">
      <alignment horizontal="left" vertical="top"/>
    </xf>
    <xf numFmtId="0" fontId="5" fillId="0" borderId="2" xfId="0" applyNumberFormat="1" applyFont="1" applyFill="1" applyBorder="1" applyAlignment="1" applyProtection="1">
      <alignment horizontal="left" vertical="top"/>
    </xf>
    <xf numFmtId="0" fontId="5" fillId="0" borderId="2" xfId="0" quotePrefix="1" applyNumberFormat="1" applyFont="1" applyFill="1" applyBorder="1" applyAlignment="1" applyProtection="1">
      <alignment horizontal="left" vertical="top"/>
    </xf>
    <xf numFmtId="0" fontId="4" fillId="0" borderId="2" xfId="0" quotePrefix="1" applyNumberFormat="1" applyFont="1" applyFill="1" applyBorder="1" applyAlignment="1" applyProtection="1">
      <alignment horizontal="left" vertical="top"/>
    </xf>
    <xf numFmtId="0" fontId="4" fillId="0" borderId="4" xfId="0" quotePrefix="1" applyNumberFormat="1" applyFont="1" applyFill="1" applyBorder="1" applyAlignment="1" applyProtection="1">
      <alignment horizontal="center" vertical="top" wrapText="1"/>
    </xf>
    <xf numFmtId="0" fontId="5" fillId="0" borderId="5" xfId="0" quotePrefix="1" applyNumberFormat="1" applyFont="1" applyFill="1" applyBorder="1" applyAlignment="1" applyProtection="1">
      <alignment horizontal="center" vertical="top"/>
    </xf>
    <xf numFmtId="0" fontId="4" fillId="0" borderId="2" xfId="0" quotePrefix="1" applyNumberFormat="1" applyFont="1" applyFill="1" applyBorder="1" applyAlignment="1" applyProtection="1">
      <alignment horizontal="left" vertical="top" wrapText="1" indent="1"/>
    </xf>
    <xf numFmtId="0" fontId="4" fillId="0" borderId="3" xfId="0" applyNumberFormat="1" applyFont="1" applyFill="1" applyBorder="1" applyAlignment="1" applyProtection="1">
      <alignment vertical="top"/>
    </xf>
    <xf numFmtId="0" fontId="4" fillId="0" borderId="6" xfId="0" applyNumberFormat="1" applyFont="1" applyFill="1" applyBorder="1" applyAlignment="1" applyProtection="1">
      <alignment horizontal="center" vertical="top"/>
    </xf>
    <xf numFmtId="164" fontId="9" fillId="0" borderId="2" xfId="0" quotePrefix="1" applyNumberFormat="1" applyFont="1" applyFill="1" applyBorder="1" applyAlignment="1" applyProtection="1">
      <alignment horizontal="left" vertical="top" wrapText="1"/>
    </xf>
    <xf numFmtId="49" fontId="13" fillId="0" borderId="2" xfId="0" applyNumberFormat="1" applyFont="1" applyFill="1" applyBorder="1" applyAlignment="1" applyProtection="1">
      <alignment horizontal="center" vertical="top"/>
    </xf>
    <xf numFmtId="49" fontId="9" fillId="0" borderId="2" xfId="0" applyNumberFormat="1" applyFont="1" applyFill="1" applyBorder="1" applyAlignment="1" applyProtection="1">
      <alignment horizontal="center" vertical="top"/>
    </xf>
    <xf numFmtId="0" fontId="5" fillId="0" borderId="7" xfId="0" applyFont="1" applyFill="1" applyBorder="1" applyAlignment="1" applyProtection="1">
      <alignment vertical="top"/>
    </xf>
    <xf numFmtId="0" fontId="6" fillId="0" borderId="7" xfId="0" quotePrefix="1" applyFont="1" applyFill="1" applyBorder="1" applyAlignment="1" applyProtection="1">
      <alignment horizontal="left" vertical="top" wrapText="1"/>
    </xf>
    <xf numFmtId="49" fontId="5" fillId="0" borderId="7" xfId="0" quotePrefix="1" applyNumberFormat="1" applyFont="1" applyFill="1" applyBorder="1" applyAlignment="1" applyProtection="1">
      <alignment horizontal="center" vertical="top"/>
    </xf>
    <xf numFmtId="0" fontId="5" fillId="0" borderId="2" xfId="0" quotePrefix="1" applyFont="1" applyFill="1" applyBorder="1" applyAlignment="1" applyProtection="1">
      <alignment horizontal="left" vertical="top" wrapText="1"/>
    </xf>
    <xf numFmtId="49" fontId="5" fillId="0" borderId="2" xfId="0" quotePrefix="1" applyNumberFormat="1" applyFont="1" applyFill="1" applyBorder="1" applyAlignment="1" applyProtection="1">
      <alignment horizontal="center" vertical="top"/>
    </xf>
    <xf numFmtId="164" fontId="13" fillId="0" borderId="2" xfId="0" quotePrefix="1" applyNumberFormat="1" applyFont="1" applyFill="1" applyBorder="1" applyAlignment="1" applyProtection="1">
      <alignment horizontal="left" vertical="top"/>
    </xf>
    <xf numFmtId="164" fontId="9" fillId="0" borderId="2" xfId="0" quotePrefix="1" applyNumberFormat="1" applyFont="1" applyFill="1" applyBorder="1" applyAlignment="1" applyProtection="1">
      <alignment horizontal="left" vertical="top"/>
    </xf>
    <xf numFmtId="164" fontId="4" fillId="0" borderId="2" xfId="0" quotePrefix="1" applyNumberFormat="1" applyFont="1" applyFill="1" applyBorder="1" applyAlignment="1" applyProtection="1">
      <alignment horizontal="left" vertical="top"/>
    </xf>
    <xf numFmtId="164" fontId="4" fillId="0" borderId="2" xfId="0" quotePrefix="1" applyNumberFormat="1" applyFont="1" applyFill="1" applyBorder="1" applyAlignment="1" applyProtection="1">
      <alignment horizontal="center" vertical="top" wrapText="1"/>
    </xf>
    <xf numFmtId="164" fontId="4" fillId="0" borderId="2" xfId="0" applyNumberFormat="1" applyFont="1" applyFill="1" applyBorder="1" applyAlignment="1" applyProtection="1">
      <alignment horizontal="center" vertical="top" wrapText="1"/>
    </xf>
    <xf numFmtId="164" fontId="8" fillId="0" borderId="2" xfId="0" applyNumberFormat="1" applyFont="1" applyFill="1" applyBorder="1" applyAlignment="1" applyProtection="1">
      <alignment horizontal="left" vertical="top" wrapText="1" indent="1"/>
    </xf>
    <xf numFmtId="164" fontId="4" fillId="0" borderId="2" xfId="0" applyNumberFormat="1" applyFont="1" applyFill="1" applyBorder="1" applyAlignment="1" applyProtection="1">
      <alignment horizontal="left" vertical="top" wrapText="1" indent="2"/>
    </xf>
    <xf numFmtId="164" fontId="4" fillId="0" borderId="2" xfId="0" quotePrefix="1" applyNumberFormat="1" applyFont="1" applyFill="1" applyBorder="1" applyAlignment="1" applyProtection="1">
      <alignment horizontal="left" vertical="top" wrapText="1" indent="2"/>
    </xf>
    <xf numFmtId="164" fontId="8" fillId="0" borderId="2" xfId="0" quotePrefix="1" applyNumberFormat="1" applyFont="1" applyFill="1" applyBorder="1" applyAlignment="1" applyProtection="1">
      <alignment horizontal="left" vertical="top" wrapText="1" indent="1"/>
    </xf>
    <xf numFmtId="0" fontId="15" fillId="0" borderId="0" xfId="0" quotePrefix="1" applyFont="1" applyFill="1" applyAlignment="1" applyProtection="1">
      <alignment horizontal="center" vertical="top"/>
    </xf>
    <xf numFmtId="0" fontId="15" fillId="0" borderId="2" xfId="0" quotePrefix="1" applyFont="1" applyFill="1" applyBorder="1" applyAlignment="1" applyProtection="1">
      <alignment horizontal="center" vertical="top"/>
    </xf>
    <xf numFmtId="0" fontId="8" fillId="0" borderId="2" xfId="0" quotePrefix="1" applyNumberFormat="1" applyFont="1" applyFill="1" applyBorder="1" applyAlignment="1" applyProtection="1">
      <alignment horizontal="left" vertical="top" wrapText="1"/>
    </xf>
    <xf numFmtId="164" fontId="11" fillId="0" borderId="2" xfId="0" quotePrefix="1" applyNumberFormat="1" applyFont="1" applyFill="1" applyBorder="1" applyAlignment="1" applyProtection="1">
      <alignment horizontal="left" vertical="top" wrapText="1"/>
    </xf>
    <xf numFmtId="49" fontId="11" fillId="0" borderId="2" xfId="0" applyNumberFormat="1" applyFont="1" applyFill="1" applyBorder="1" applyAlignment="1" applyProtection="1">
      <alignment horizontal="center" vertical="top"/>
    </xf>
    <xf numFmtId="49" fontId="9" fillId="0" borderId="2" xfId="0" quotePrefix="1" applyNumberFormat="1" applyFont="1" applyFill="1" applyBorder="1" applyAlignment="1" applyProtection="1">
      <alignment horizontal="center" vertical="top"/>
    </xf>
    <xf numFmtId="164" fontId="9" fillId="0" borderId="2" xfId="0" applyNumberFormat="1" applyFont="1" applyFill="1" applyBorder="1" applyAlignment="1" applyProtection="1">
      <alignment horizontal="left" vertical="top" wrapText="1" indent="2"/>
    </xf>
    <xf numFmtId="0" fontId="14" fillId="2" borderId="0" xfId="0" applyFont="1" applyFill="1" applyProtection="1">
      <protection locked="0"/>
    </xf>
    <xf numFmtId="164" fontId="9" fillId="0" borderId="2" xfId="0" quotePrefix="1" applyNumberFormat="1" applyFont="1" applyFill="1" applyBorder="1" applyAlignment="1" applyProtection="1">
      <alignment horizontal="left" vertical="top" wrapText="1" indent="2"/>
    </xf>
    <xf numFmtId="0" fontId="4" fillId="0" borderId="2" xfId="0" applyNumberFormat="1" applyFont="1" applyFill="1" applyBorder="1" applyAlignment="1" applyProtection="1">
      <alignment horizontal="left" vertical="top" wrapText="1" indent="1"/>
    </xf>
    <xf numFmtId="164" fontId="4" fillId="0" borderId="2" xfId="0" quotePrefix="1" applyNumberFormat="1" applyFont="1" applyFill="1" applyBorder="1" applyAlignment="1" applyProtection="1">
      <alignment horizontal="left" vertical="top" wrapText="1" indent="3"/>
    </xf>
    <xf numFmtId="0" fontId="2" fillId="0" borderId="1" xfId="0" applyFont="1" applyFill="1" applyBorder="1" applyAlignment="1" applyProtection="1">
      <alignment vertical="top"/>
    </xf>
    <xf numFmtId="0" fontId="5" fillId="0" borderId="1" xfId="0" applyFont="1" applyFill="1" applyBorder="1" applyAlignment="1" applyProtection="1">
      <alignment horizontal="center" vertical="top"/>
    </xf>
    <xf numFmtId="0" fontId="2" fillId="0" borderId="2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center" vertical="top"/>
    </xf>
    <xf numFmtId="0" fontId="2" fillId="0" borderId="3" xfId="0" applyFont="1" applyFill="1" applyBorder="1" applyAlignment="1" applyProtection="1">
      <alignment vertical="top"/>
    </xf>
    <xf numFmtId="0" fontId="4" fillId="0" borderId="1" xfId="0" applyFont="1" applyFill="1" applyBorder="1" applyAlignment="1" applyProtection="1">
      <alignment horizontal="fill"/>
    </xf>
    <xf numFmtId="3" fontId="9" fillId="0" borderId="7" xfId="0" applyNumberFormat="1" applyFont="1" applyFill="1" applyBorder="1" applyAlignment="1" applyProtection="1">
      <alignment vertical="top"/>
    </xf>
    <xf numFmtId="3" fontId="9" fillId="0" borderId="2" xfId="0" applyNumberFormat="1" applyFont="1" applyFill="1" applyBorder="1" applyAlignment="1" applyProtection="1">
      <alignment vertical="top"/>
    </xf>
    <xf numFmtId="3" fontId="9" fillId="2" borderId="2" xfId="0" applyNumberFormat="1" applyFont="1" applyFill="1" applyBorder="1" applyAlignment="1" applyProtection="1">
      <alignment vertical="top"/>
      <protection locked="0"/>
    </xf>
    <xf numFmtId="3" fontId="16" fillId="0" borderId="2" xfId="0" applyNumberFormat="1" applyFont="1" applyFill="1" applyBorder="1" applyAlignment="1" applyProtection="1">
      <alignment vertical="top"/>
    </xf>
    <xf numFmtId="3" fontId="5" fillId="0" borderId="2" xfId="0" applyNumberFormat="1" applyFont="1" applyFill="1" applyBorder="1" applyAlignment="1" applyProtection="1">
      <alignment vertical="top"/>
    </xf>
    <xf numFmtId="3" fontId="1" fillId="0" borderId="2" xfId="0" applyNumberFormat="1" applyFont="1" applyFill="1" applyBorder="1" applyAlignment="1" applyProtection="1">
      <alignment vertical="top"/>
    </xf>
    <xf numFmtId="3" fontId="4" fillId="0" borderId="3" xfId="0" applyNumberFormat="1" applyFont="1" applyFill="1" applyBorder="1" applyAlignment="1" applyProtection="1">
      <alignment vertical="top"/>
    </xf>
    <xf numFmtId="0" fontId="15" fillId="0" borderId="0" xfId="0" quotePrefix="1" applyFont="1" applyFill="1" applyAlignment="1" applyProtection="1">
      <alignment horizontal="center" vertical="top"/>
      <protection locked="0"/>
    </xf>
    <xf numFmtId="0" fontId="17" fillId="2" borderId="0" xfId="0" applyFont="1" applyFill="1" applyProtection="1">
      <protection locked="0"/>
    </xf>
    <xf numFmtId="0" fontId="8" fillId="0" borderId="0" xfId="0" applyFont="1" applyAlignment="1">
      <alignment horizontal="right"/>
    </xf>
    <xf numFmtId="0" fontId="8" fillId="0" borderId="0" xfId="0" applyFont="1"/>
    <xf numFmtId="0" fontId="8" fillId="0" borderId="0" xfId="0" quotePrefix="1" applyFont="1" applyAlignment="1">
      <alignment horizontal="left"/>
    </xf>
    <xf numFmtId="0" fontId="9" fillId="0" borderId="0" xfId="0" applyNumberFormat="1" applyFont="1" applyFill="1" applyAlignment="1" applyProtection="1">
      <alignment wrapText="1"/>
    </xf>
    <xf numFmtId="0" fontId="13" fillId="0" borderId="2" xfId="0" applyFont="1" applyFill="1" applyBorder="1" applyAlignment="1" applyProtection="1">
      <alignment horizontal="center" vertical="center"/>
    </xf>
    <xf numFmtId="0" fontId="13" fillId="0" borderId="2" xfId="0" quotePrefix="1" applyFont="1" applyFill="1" applyBorder="1" applyAlignment="1" applyProtection="1">
      <alignment horizontal="center"/>
    </xf>
    <xf numFmtId="0" fontId="18" fillId="0" borderId="3" xfId="0" applyFont="1" applyFill="1" applyBorder="1" applyAlignment="1" applyProtection="1">
      <alignment horizontal="center"/>
    </xf>
    <xf numFmtId="164" fontId="11" fillId="0" borderId="2" xfId="0" quotePrefix="1" applyNumberFormat="1" applyFont="1" applyFill="1" applyBorder="1" applyAlignment="1" applyProtection="1">
      <alignment horizontal="left" vertical="top"/>
    </xf>
    <xf numFmtId="164" fontId="13" fillId="0" borderId="2" xfId="0" quotePrefix="1" applyNumberFormat="1" applyFont="1" applyFill="1" applyBorder="1" applyAlignment="1" applyProtection="1">
      <alignment horizontal="left" vertical="top" wrapText="1"/>
    </xf>
    <xf numFmtId="164" fontId="4" fillId="0" borderId="2" xfId="0" quotePrefix="1" applyNumberFormat="1" applyFont="1" applyFill="1" applyBorder="1" applyAlignment="1" applyProtection="1">
      <alignment horizontal="left" vertical="top" wrapText="1"/>
    </xf>
    <xf numFmtId="164" fontId="8" fillId="0" borderId="2" xfId="0" quotePrefix="1" applyNumberFormat="1" applyFont="1" applyFill="1" applyBorder="1" applyAlignment="1" applyProtection="1">
      <alignment horizontal="left" vertical="top"/>
    </xf>
    <xf numFmtId="164" fontId="8" fillId="0" borderId="2" xfId="0" quotePrefix="1" applyNumberFormat="1" applyFont="1" applyFill="1" applyBorder="1" applyAlignment="1" applyProtection="1">
      <alignment horizontal="left" vertical="top" wrapText="1"/>
    </xf>
    <xf numFmtId="164" fontId="8" fillId="0" borderId="2" xfId="0" applyNumberFormat="1" applyFont="1" applyFill="1" applyBorder="1" applyAlignment="1" applyProtection="1">
      <alignment horizontal="left" vertical="top" wrapText="1"/>
    </xf>
    <xf numFmtId="0" fontId="8" fillId="0" borderId="2" xfId="0" applyFont="1" applyFill="1" applyBorder="1" applyAlignment="1" applyProtection="1">
      <alignment horizontal="left" vertical="top" wrapText="1"/>
    </xf>
    <xf numFmtId="0" fontId="19" fillId="0" borderId="0" xfId="0" applyFont="1" applyFill="1" applyAlignment="1" applyProtection="1">
      <alignment vertical="top"/>
      <protection locked="0"/>
    </xf>
    <xf numFmtId="0" fontId="5" fillId="0" borderId="8" xfId="0" applyFont="1" applyFill="1" applyBorder="1" applyAlignment="1" applyProtection="1">
      <alignment horizontal="center" vertical="top"/>
    </xf>
    <xf numFmtId="0" fontId="6" fillId="0" borderId="0" xfId="0" quotePrefix="1" applyFont="1" applyFill="1" applyAlignment="1" applyProtection="1">
      <alignment horizontal="center" vertical="center" wrapText="1"/>
    </xf>
    <xf numFmtId="0" fontId="20" fillId="0" borderId="4" xfId="0" applyFont="1" applyFill="1" applyBorder="1" applyAlignment="1" applyProtection="1">
      <alignment horizontal="center" vertical="top"/>
    </xf>
    <xf numFmtId="0" fontId="9" fillId="0" borderId="4" xfId="0" applyFont="1" applyFill="1" applyBorder="1" applyAlignment="1" applyProtection="1">
      <alignment horizontal="center" vertical="top"/>
    </xf>
    <xf numFmtId="0" fontId="15" fillId="0" borderId="0" xfId="0" quotePrefix="1" applyFont="1" applyFill="1" applyAlignment="1" applyProtection="1">
      <alignment horizontal="center" vertical="top" wrapText="1"/>
      <protection locked="0"/>
    </xf>
    <xf numFmtId="0" fontId="21" fillId="0" borderId="2" xfId="0" quotePrefix="1" applyFont="1" applyFill="1" applyBorder="1" applyAlignment="1" applyProtection="1">
      <alignment horizontal="left" vertical="top" wrapText="1"/>
    </xf>
    <xf numFmtId="0" fontId="9" fillId="0" borderId="2" xfId="0" applyFont="1" applyFill="1" applyBorder="1" applyAlignment="1" applyProtection="1">
      <alignment vertical="top" wrapText="1"/>
    </xf>
    <xf numFmtId="3" fontId="9" fillId="0" borderId="0" xfId="0" applyNumberFormat="1" applyFont="1" applyFill="1" applyAlignment="1" applyProtection="1">
      <alignment vertical="top" wrapText="1"/>
    </xf>
    <xf numFmtId="0" fontId="1" fillId="0" borderId="2" xfId="0" quotePrefix="1" applyNumberFormat="1" applyFont="1" applyFill="1" applyBorder="1" applyAlignment="1" applyProtection="1">
      <alignment vertical="top"/>
    </xf>
    <xf numFmtId="0" fontId="5" fillId="0" borderId="7" xfId="0" applyNumberFormat="1" applyFont="1" applyFill="1" applyBorder="1" applyAlignment="1" applyProtection="1">
      <alignment horizontal="left" vertical="top"/>
    </xf>
    <xf numFmtId="0" fontId="5" fillId="0" borderId="7" xfId="0" quotePrefix="1" applyNumberFormat="1" applyFont="1" applyFill="1" applyBorder="1" applyAlignment="1" applyProtection="1">
      <alignment horizontal="left" vertical="top" wrapText="1"/>
    </xf>
    <xf numFmtId="3" fontId="0" fillId="0" borderId="2" xfId="0" applyNumberFormat="1" applyFill="1" applyBorder="1" applyAlignment="1" applyProtection="1">
      <alignment vertical="top"/>
    </xf>
    <xf numFmtId="164" fontId="13" fillId="0" borderId="2" xfId="0" quotePrefix="1" applyNumberFormat="1" applyFont="1" applyFill="1" applyBorder="1" applyAlignment="1" applyProtection="1">
      <alignment horizontal="left" vertical="top" wrapText="1" indent="2"/>
    </xf>
    <xf numFmtId="164" fontId="13" fillId="0" borderId="2" xfId="0" quotePrefix="1" applyNumberFormat="1" applyFont="1" applyFill="1" applyBorder="1" applyAlignment="1" applyProtection="1">
      <alignment horizontal="left" vertical="top" wrapText="1" indent="3"/>
    </xf>
    <xf numFmtId="0" fontId="18" fillId="0" borderId="2" xfId="0" quotePrefix="1" applyFont="1" applyFill="1" applyBorder="1" applyAlignment="1" applyProtection="1">
      <alignment horizontal="center" vertical="top"/>
    </xf>
    <xf numFmtId="0" fontId="15" fillId="2" borderId="0" xfId="0" applyFont="1" applyFill="1" applyAlignment="1" applyProtection="1">
      <alignment horizontal="center" vertical="top" wrapText="1"/>
      <protection locked="0"/>
    </xf>
    <xf numFmtId="0" fontId="15" fillId="0" borderId="0" xfId="0" quotePrefix="1" applyFont="1" applyFill="1" applyAlignment="1" applyProtection="1">
      <alignment horizontal="left"/>
    </xf>
    <xf numFmtId="0" fontId="9" fillId="0" borderId="2" xfId="0" quotePrefix="1" applyFont="1" applyFill="1" applyBorder="1" applyAlignment="1" applyProtection="1">
      <alignment horizontal="center"/>
    </xf>
    <xf numFmtId="0" fontId="8" fillId="0" borderId="2" xfId="0" applyFont="1" applyFill="1" applyBorder="1" applyAlignment="1" applyProtection="1">
      <alignment horizontal="left" vertical="top" wrapText="1" indent="1"/>
    </xf>
    <xf numFmtId="0" fontId="18" fillId="0" borderId="0" xfId="0" quotePrefix="1" applyFont="1" applyFill="1" applyAlignment="1" applyProtection="1">
      <alignment horizontal="left" vertical="top" wrapText="1"/>
    </xf>
    <xf numFmtId="0" fontId="7" fillId="0" borderId="0" xfId="0" applyFont="1" applyFill="1" applyAlignment="1" applyProtection="1">
      <alignment horizontal="center" vertical="top"/>
    </xf>
    <xf numFmtId="3" fontId="1" fillId="0" borderId="2" xfId="0" applyNumberFormat="1" applyFont="1" applyFill="1" applyBorder="1" applyProtection="1"/>
    <xf numFmtId="0" fontId="22" fillId="0" borderId="0" xfId="0" quotePrefix="1" applyFont="1" applyFill="1" applyAlignment="1" applyProtection="1">
      <alignment vertical="top" wrapText="1"/>
    </xf>
    <xf numFmtId="164" fontId="9" fillId="0" borderId="2" xfId="0" applyNumberFormat="1" applyFont="1" applyFill="1" applyBorder="1" applyAlignment="1" applyProtection="1">
      <alignment horizontal="left" vertical="top" wrapText="1" indent="3"/>
    </xf>
    <xf numFmtId="164" fontId="13" fillId="0" borderId="2" xfId="0" applyNumberFormat="1" applyFont="1" applyFill="1" applyBorder="1" applyAlignment="1" applyProtection="1">
      <alignment horizontal="left" vertical="top" wrapText="1" indent="3"/>
    </xf>
    <xf numFmtId="0" fontId="18" fillId="0" borderId="2" xfId="0" quotePrefix="1" applyNumberFormat="1" applyFont="1" applyFill="1" applyBorder="1" applyAlignment="1" applyProtection="1">
      <alignment horizontal="left" vertical="top"/>
    </xf>
    <xf numFmtId="3" fontId="9" fillId="0" borderId="2" xfId="0" applyNumberFormat="1" applyFont="1" applyFill="1" applyBorder="1" applyAlignment="1" applyProtection="1">
      <alignment vertical="top" wrapText="1"/>
    </xf>
    <xf numFmtId="0" fontId="22" fillId="0" borderId="0" xfId="0" quotePrefix="1" applyFont="1" applyFill="1" applyAlignment="1" applyProtection="1">
      <alignment horizontal="left" vertical="top" wrapText="1"/>
    </xf>
    <xf numFmtId="0" fontId="15" fillId="0" borderId="0" xfId="0" quotePrefix="1" applyFont="1" applyFill="1" applyAlignment="1" applyProtection="1">
      <alignment horizontal="left" vertical="top"/>
      <protection locked="0"/>
    </xf>
    <xf numFmtId="0" fontId="15" fillId="0" borderId="0" xfId="0" quotePrefix="1" applyFont="1" applyFill="1" applyAlignment="1" applyProtection="1">
      <alignment horizontal="left" vertical="top"/>
    </xf>
    <xf numFmtId="0" fontId="13" fillId="0" borderId="2" xfId="0" applyFont="1" applyFill="1" applyBorder="1" applyAlignment="1" applyProtection="1">
      <alignment horizontal="center"/>
    </xf>
    <xf numFmtId="0" fontId="13" fillId="0" borderId="2" xfId="0" quotePrefix="1" applyFont="1" applyFill="1" applyBorder="1" applyAlignment="1" applyProtection="1">
      <alignment horizontal="center" vertical="center"/>
    </xf>
    <xf numFmtId="0" fontId="4" fillId="0" borderId="7" xfId="0" quotePrefix="1" applyNumberFormat="1" applyFont="1" applyFill="1" applyBorder="1" applyAlignment="1" applyProtection="1">
      <alignment horizontal="left" vertical="top"/>
    </xf>
    <xf numFmtId="0" fontId="4" fillId="0" borderId="7" xfId="0" quotePrefix="1" applyNumberFormat="1" applyFont="1" applyFill="1" applyBorder="1" applyAlignment="1" applyProtection="1">
      <alignment horizontal="left" vertical="top" wrapText="1"/>
    </xf>
    <xf numFmtId="0" fontId="4" fillId="0" borderId="7" xfId="0" quotePrefix="1" applyNumberFormat="1" applyFont="1" applyFill="1" applyBorder="1" applyAlignment="1" applyProtection="1">
      <alignment horizontal="center" vertical="top" wrapText="1"/>
    </xf>
    <xf numFmtId="0" fontId="9" fillId="0" borderId="2" xfId="0" applyFont="1" applyFill="1" applyBorder="1" applyAlignment="1" applyProtection="1">
      <alignment horizontal="center"/>
    </xf>
    <xf numFmtId="0" fontId="9" fillId="0" borderId="2" xfId="0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25" fillId="0" borderId="0" xfId="0" applyFont="1" applyBorder="1" applyAlignment="1" applyProtection="1">
      <alignment horizontal="center" vertical="center" wrapText="1"/>
      <protection locked="0"/>
    </xf>
    <xf numFmtId="49" fontId="26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 applyProtection="1">
      <protection locked="0"/>
    </xf>
    <xf numFmtId="49" fontId="26" fillId="0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 applyProtection="1"/>
    <xf numFmtId="49" fontId="26" fillId="4" borderId="9" xfId="0" applyNumberFormat="1" applyFont="1" applyFill="1" applyBorder="1" applyAlignment="1" applyProtection="1">
      <alignment horizontal="center" vertical="center"/>
      <protection locked="0"/>
    </xf>
    <xf numFmtId="49" fontId="26" fillId="4" borderId="9" xfId="0" applyNumberFormat="1" applyFont="1" applyFill="1" applyBorder="1" applyAlignment="1" applyProtection="1">
      <alignment vertical="center" wrapText="1"/>
      <protection locked="0"/>
    </xf>
    <xf numFmtId="49" fontId="26" fillId="5" borderId="9" xfId="0" applyNumberFormat="1" applyFont="1" applyFill="1" applyBorder="1" applyAlignment="1" applyProtection="1">
      <alignment horizontal="center" vertical="center"/>
      <protection locked="0"/>
    </xf>
    <xf numFmtId="49" fontId="23" fillId="5" borderId="9" xfId="0" applyNumberFormat="1" applyFont="1" applyFill="1" applyBorder="1" applyAlignment="1" applyProtection="1">
      <alignment vertical="center" wrapText="1"/>
      <protection locked="0"/>
    </xf>
    <xf numFmtId="49" fontId="25" fillId="5" borderId="9" xfId="0" applyNumberFormat="1" applyFont="1" applyFill="1" applyBorder="1" applyAlignment="1" applyProtection="1">
      <alignment horizontal="center" vertical="center"/>
      <protection locked="0"/>
    </xf>
    <xf numFmtId="49" fontId="24" fillId="5" borderId="9" xfId="0" applyNumberFormat="1" applyFont="1" applyFill="1" applyBorder="1" applyAlignment="1" applyProtection="1">
      <alignment vertical="center" wrapText="1"/>
      <protection locked="0"/>
    </xf>
    <xf numFmtId="49" fontId="24" fillId="5" borderId="9" xfId="0" applyNumberFormat="1" applyFont="1" applyFill="1" applyBorder="1" applyAlignment="1" applyProtection="1">
      <alignment horizontal="center" vertical="center" wrapText="1"/>
      <protection locked="0"/>
    </xf>
    <xf numFmtId="49" fontId="23" fillId="5" borderId="9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9" xfId="0" applyNumberFormat="1" applyFont="1" applyBorder="1" applyAlignment="1" applyProtection="1">
      <alignment horizontal="center" vertical="center" wrapText="1"/>
      <protection locked="0"/>
    </xf>
    <xf numFmtId="49" fontId="24" fillId="0" borderId="9" xfId="0" applyNumberFormat="1" applyFont="1" applyBorder="1" applyAlignment="1" applyProtection="1">
      <alignment vertical="center" wrapText="1"/>
      <protection locked="0"/>
    </xf>
    <xf numFmtId="49" fontId="23" fillId="0" borderId="9" xfId="0" applyNumberFormat="1" applyFont="1" applyBorder="1" applyAlignment="1" applyProtection="1">
      <alignment horizontal="center" vertical="center" wrapText="1"/>
      <protection locked="0"/>
    </xf>
    <xf numFmtId="49" fontId="26" fillId="0" borderId="9" xfId="0" applyNumberFormat="1" applyFont="1" applyBorder="1" applyAlignment="1" applyProtection="1">
      <alignment vertical="center" wrapText="1"/>
      <protection locked="0"/>
    </xf>
    <xf numFmtId="49" fontId="25" fillId="0" borderId="9" xfId="0" applyNumberFormat="1" applyFont="1" applyBorder="1" applyAlignment="1" applyProtection="1">
      <alignment vertical="center" wrapText="1"/>
      <protection locked="0"/>
    </xf>
    <xf numFmtId="49" fontId="26" fillId="5" borderId="9" xfId="0" applyNumberFormat="1" applyFont="1" applyFill="1" applyBorder="1" applyAlignment="1" applyProtection="1">
      <alignment vertical="center" wrapText="1"/>
      <protection locked="0"/>
    </xf>
    <xf numFmtId="49" fontId="25" fillId="5" borderId="9" xfId="0" applyNumberFormat="1" applyFont="1" applyFill="1" applyBorder="1" applyAlignment="1" applyProtection="1">
      <alignment vertical="center" wrapText="1"/>
      <protection locked="0"/>
    </xf>
    <xf numFmtId="49" fontId="25" fillId="5" borderId="9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left" vertical="top" wrapText="1"/>
    </xf>
    <xf numFmtId="0" fontId="18" fillId="0" borderId="4" xfId="0" applyFont="1" applyFill="1" applyBorder="1" applyAlignment="1" applyProtection="1">
      <alignment horizontal="center" vertical="top"/>
    </xf>
    <xf numFmtId="49" fontId="15" fillId="2" borderId="0" xfId="0" quotePrefix="1" applyNumberFormat="1" applyFont="1" applyFill="1" applyAlignment="1" applyProtection="1">
      <alignment horizontal="left" vertical="top" wrapText="1"/>
      <protection locked="0"/>
    </xf>
    <xf numFmtId="49" fontId="15" fillId="2" borderId="0" xfId="1" quotePrefix="1" applyNumberFormat="1" applyFont="1" applyFill="1" applyAlignment="1" applyProtection="1">
      <alignment horizontal="left" vertical="top" wrapText="1"/>
      <protection locked="0"/>
    </xf>
    <xf numFmtId="49" fontId="4" fillId="0" borderId="2" xfId="1" quotePrefix="1" applyNumberFormat="1" applyFont="1" applyFill="1" applyBorder="1" applyAlignment="1" applyProtection="1">
      <alignment horizontal="left" vertical="top" wrapText="1"/>
    </xf>
    <xf numFmtId="49" fontId="4" fillId="0" borderId="2" xfId="1" quotePrefix="1" applyNumberFormat="1" applyFont="1" applyFill="1" applyBorder="1" applyAlignment="1" applyProtection="1">
      <alignment horizontal="center" vertical="top" wrapText="1"/>
    </xf>
    <xf numFmtId="49" fontId="4" fillId="0" borderId="2" xfId="1" quotePrefix="1" applyNumberFormat="1" applyFont="1" applyFill="1" applyBorder="1" applyAlignment="1" applyProtection="1">
      <alignment horizontal="left" vertical="top" wrapText="1" indent="2"/>
    </xf>
    <xf numFmtId="0" fontId="29" fillId="0" borderId="10" xfId="0" applyFont="1" applyBorder="1" applyAlignment="1" applyProtection="1">
      <alignment vertical="center" wrapText="1"/>
      <protection locked="0"/>
    </xf>
    <xf numFmtId="0" fontId="30" fillId="0" borderId="10" xfId="0" applyFont="1" applyBorder="1" applyAlignment="1" applyProtection="1">
      <alignment horizontal="left" vertical="center" wrapText="1" inden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justify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Drop" dropStyle="combo" dx="22" fmlaLink="Inf!$A$1" fmlaRange="Inf!$A$2:$A$3" sel="2" val="0"/>
</file>

<file path=xl/ctrlProps/ctrlProp2.xml><?xml version="1.0" encoding="utf-8"?>
<formControlPr xmlns="http://schemas.microsoft.com/office/spreadsheetml/2009/9/main" objectType="Drop" dropStyle="combo" dx="22" fmlaLink="Inf!$A$1" fmlaRange="Inf!$A$2:$A$3" sel="2" val="0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Drop" dropStyle="combo" dx="22" fmlaLink="Inf!$A$1" fmlaRange="Inf!$A$2:$A$3" sel="2" val="0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Drop" dropStyle="combo" dx="22" fmlaLink="Inf!$A$1" fmlaRange="Inf!$A$2:$A$3" sel="2" val="0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Drop" dropStyle="combo" dx="22" fmlaLink="Inf!$A$1" fmlaRange="Inf!$A$2:$A$3" sel="2" val="0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85725</xdr:colOff>
          <xdr:row>1</xdr:row>
          <xdr:rowOff>0</xdr:rowOff>
        </xdr:from>
        <xdr:to>
          <xdr:col>4</xdr:col>
          <xdr:colOff>1019175</xdr:colOff>
          <xdr:row>4</xdr:row>
          <xdr:rowOff>142875</xdr:rowOff>
        </xdr:to>
        <xdr:sp macro="" textlink="">
          <xdr:nvSpPr>
            <xdr:cNvPr id="39937" name="Button 1" hidden="1">
              <a:extLst>
                <a:ext uri="{63B3BB69-23CF-44E3-9099-C40C66FF867C}">
                  <a14:compatExt spid="_x0000_s399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Добави нова бюджетна  програма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</xdr:row>
          <xdr:rowOff>9525</xdr:rowOff>
        </xdr:from>
        <xdr:to>
          <xdr:col>2</xdr:col>
          <xdr:colOff>1266825</xdr:colOff>
          <xdr:row>10</xdr:row>
          <xdr:rowOff>104775</xdr:rowOff>
        </xdr:to>
        <xdr:sp macro="" textlink="">
          <xdr:nvSpPr>
            <xdr:cNvPr id="39938" name="Drop Down 2" hidden="1">
              <a:extLst>
                <a:ext uri="{63B3BB69-23CF-44E3-9099-C40C66FF867C}">
                  <a14:compatExt spid="_x0000_s399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6</xdr:row>
          <xdr:rowOff>47625</xdr:rowOff>
        </xdr:from>
        <xdr:to>
          <xdr:col>2</xdr:col>
          <xdr:colOff>1066800</xdr:colOff>
          <xdr:row>9</xdr:row>
          <xdr:rowOff>0</xdr:rowOff>
        </xdr:to>
        <xdr:sp macro="" textlink="">
          <xdr:nvSpPr>
            <xdr:cNvPr id="40961" name="Button 1" hidden="1">
              <a:extLst>
                <a:ext uri="{63B3BB69-23CF-44E3-9099-C40C66FF867C}">
                  <a14:compatExt spid="_x0000_s40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9</xdr:row>
          <xdr:rowOff>28575</xdr:rowOff>
        </xdr:from>
        <xdr:to>
          <xdr:col>2</xdr:col>
          <xdr:colOff>1428750</xdr:colOff>
          <xdr:row>10</xdr:row>
          <xdr:rowOff>123825</xdr:rowOff>
        </xdr:to>
        <xdr:sp macro="" textlink="">
          <xdr:nvSpPr>
            <xdr:cNvPr id="40964" name="Drop Down 4" hidden="1">
              <a:extLst>
                <a:ext uri="{63B3BB69-23CF-44E3-9099-C40C66FF867C}">
                  <a14:compatExt spid="_x0000_s409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</xdr:colOff>
          <xdr:row>6</xdr:row>
          <xdr:rowOff>47625</xdr:rowOff>
        </xdr:from>
        <xdr:to>
          <xdr:col>3</xdr:col>
          <xdr:colOff>1066800</xdr:colOff>
          <xdr:row>8</xdr:row>
          <xdr:rowOff>152400</xdr:rowOff>
        </xdr:to>
        <xdr:sp macro="" textlink="">
          <xdr:nvSpPr>
            <xdr:cNvPr id="41985" name="Button 1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9</xdr:row>
          <xdr:rowOff>28575</xdr:rowOff>
        </xdr:from>
        <xdr:to>
          <xdr:col>3</xdr:col>
          <xdr:colOff>1371600</xdr:colOff>
          <xdr:row>10</xdr:row>
          <xdr:rowOff>123825</xdr:rowOff>
        </xdr:to>
        <xdr:sp macro="" textlink="">
          <xdr:nvSpPr>
            <xdr:cNvPr id="41988" name="Drop Down 4" hidden="1">
              <a:extLst>
                <a:ext uri="{63B3BB69-23CF-44E3-9099-C40C66FF867C}">
                  <a14:compatExt spid="_x0000_s419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6</xdr:row>
          <xdr:rowOff>57150</xdr:rowOff>
        </xdr:from>
        <xdr:to>
          <xdr:col>2</xdr:col>
          <xdr:colOff>1076325</xdr:colOff>
          <xdr:row>8</xdr:row>
          <xdr:rowOff>142875</xdr:rowOff>
        </xdr:to>
        <xdr:sp macro="" textlink="">
          <xdr:nvSpPr>
            <xdr:cNvPr id="43009" name="Button 1" hidden="1">
              <a:extLst>
                <a:ext uri="{63B3BB69-23CF-44E3-9099-C40C66FF867C}">
                  <a14:compatExt spid="_x0000_s43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9</xdr:row>
          <xdr:rowOff>19050</xdr:rowOff>
        </xdr:from>
        <xdr:to>
          <xdr:col>2</xdr:col>
          <xdr:colOff>1295400</xdr:colOff>
          <xdr:row>10</xdr:row>
          <xdr:rowOff>114300</xdr:rowOff>
        </xdr:to>
        <xdr:sp macro="" textlink="">
          <xdr:nvSpPr>
            <xdr:cNvPr id="43011" name="Drop Down 3" hidden="1">
              <a:extLst>
                <a:ext uri="{63B3BB69-23CF-44E3-9099-C40C66FF867C}">
                  <a14:compatExt spid="_x0000_s430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6</xdr:row>
          <xdr:rowOff>47625</xdr:rowOff>
        </xdr:from>
        <xdr:to>
          <xdr:col>2</xdr:col>
          <xdr:colOff>1066800</xdr:colOff>
          <xdr:row>9</xdr:row>
          <xdr:rowOff>0</xdr:rowOff>
        </xdr:to>
        <xdr:sp macro="" textlink="">
          <xdr:nvSpPr>
            <xdr:cNvPr id="44034" name="Button 2" hidden="1">
              <a:extLst>
                <a:ext uri="{63B3BB69-23CF-44E3-9099-C40C66FF867C}">
                  <a14:compatExt spid="_x0000_s44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9</xdr:row>
          <xdr:rowOff>28575</xdr:rowOff>
        </xdr:from>
        <xdr:to>
          <xdr:col>2</xdr:col>
          <xdr:colOff>1428750</xdr:colOff>
          <xdr:row>10</xdr:row>
          <xdr:rowOff>123825</xdr:rowOff>
        </xdr:to>
        <xdr:sp macro="" textlink="">
          <xdr:nvSpPr>
            <xdr:cNvPr id="44036" name="Drop Down 4" hidden="1">
              <a:extLst>
                <a:ext uri="{63B3BB69-23CF-44E3-9099-C40C66FF867C}">
                  <a14:compatExt spid="_x0000_s44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4"/>
  <dimension ref="A1:J85"/>
  <sheetViews>
    <sheetView showZeros="0" zoomScaleNormal="100" workbookViewId="0">
      <pane xSplit="4" ySplit="13" topLeftCell="E14" activePane="bottomRight" state="frozen"/>
      <selection activeCell="C4" sqref="C4"/>
      <selection pane="topRight" activeCell="C4" sqref="C4"/>
      <selection pane="bottomLeft" activeCell="C4" sqref="C4"/>
      <selection pane="bottomRight" activeCell="C18" sqref="C18"/>
    </sheetView>
  </sheetViews>
  <sheetFormatPr defaultColWidth="10.5703125" defaultRowHeight="12.75" x14ac:dyDescent="0.2"/>
  <cols>
    <col min="1" max="1" width="3" style="4" hidden="1" customWidth="1"/>
    <col min="2" max="2" width="4.2851562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120"/>
      <c r="C1" s="121"/>
      <c r="D1" s="3"/>
    </row>
    <row r="2" spans="1:10" x14ac:dyDescent="0.2">
      <c r="A2" s="1">
        <v>1</v>
      </c>
      <c r="C2" s="51" t="s">
        <v>213</v>
      </c>
      <c r="D2" s="5"/>
    </row>
    <row r="3" spans="1:10" x14ac:dyDescent="0.2">
      <c r="A3" s="1">
        <v>1</v>
      </c>
      <c r="C3" s="51" t="s">
        <v>240</v>
      </c>
    </row>
    <row r="4" spans="1:10" x14ac:dyDescent="0.2">
      <c r="A4" s="1">
        <v>1</v>
      </c>
      <c r="C4" s="107" t="s">
        <v>803</v>
      </c>
    </row>
    <row r="5" spans="1:10" x14ac:dyDescent="0.2">
      <c r="A5" s="1">
        <v>1</v>
      </c>
      <c r="C5" s="51"/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2"/>
      <c r="C7" s="9"/>
      <c r="D7" s="63"/>
      <c r="E7" s="67"/>
      <c r="F7" s="67"/>
      <c r="G7" s="67"/>
      <c r="H7" s="67"/>
      <c r="I7" s="67"/>
      <c r="J7" s="67"/>
    </row>
    <row r="8" spans="1:10" x14ac:dyDescent="0.2">
      <c r="A8" s="1">
        <v>1</v>
      </c>
      <c r="B8" s="64"/>
      <c r="C8" s="10" t="s">
        <v>0</v>
      </c>
      <c r="D8" s="10"/>
      <c r="E8" s="122" t="s">
        <v>214</v>
      </c>
      <c r="F8" s="122" t="s">
        <v>215</v>
      </c>
      <c r="G8" s="122" t="s">
        <v>216</v>
      </c>
      <c r="H8" s="122" t="s">
        <v>216</v>
      </c>
      <c r="I8" s="122" t="s">
        <v>216</v>
      </c>
      <c r="J8" s="122" t="s">
        <v>216</v>
      </c>
    </row>
    <row r="9" spans="1:10" x14ac:dyDescent="0.2">
      <c r="A9" s="1">
        <v>1</v>
      </c>
      <c r="B9" s="64"/>
      <c r="C9" s="11"/>
      <c r="D9" s="10"/>
      <c r="E9" s="81"/>
      <c r="F9" s="81" t="s">
        <v>217</v>
      </c>
      <c r="G9" s="123" t="s">
        <v>218</v>
      </c>
      <c r="H9" s="123" t="s">
        <v>219</v>
      </c>
      <c r="I9" s="123" t="s">
        <v>220</v>
      </c>
      <c r="J9" s="123" t="s">
        <v>221</v>
      </c>
    </row>
    <row r="10" spans="1:10" x14ac:dyDescent="0.2">
      <c r="A10" s="1">
        <v>1</v>
      </c>
      <c r="B10" s="64"/>
      <c r="C10" s="52" t="s">
        <v>55</v>
      </c>
      <c r="D10" s="10"/>
      <c r="E10" s="82" t="s">
        <v>241</v>
      </c>
      <c r="F10" s="82" t="str">
        <f>$E$10</f>
        <v>2020 г.</v>
      </c>
      <c r="G10" s="82" t="str">
        <f>$E$10</f>
        <v>2020 г.</v>
      </c>
      <c r="H10" s="82" t="str">
        <f>$E$10</f>
        <v>2020 г.</v>
      </c>
      <c r="I10" s="82" t="str">
        <f>$E$10</f>
        <v>2020 г.</v>
      </c>
      <c r="J10" s="82" t="str">
        <f>$E$10</f>
        <v>2020 г.</v>
      </c>
    </row>
    <row r="11" spans="1:10" s="7" customFormat="1" ht="13.5" thickBot="1" x14ac:dyDescent="0.25">
      <c r="A11" s="1">
        <v>1</v>
      </c>
      <c r="B11" s="65"/>
      <c r="C11" s="13"/>
      <c r="D11" s="13"/>
      <c r="E11" s="83"/>
      <c r="F11" s="83"/>
      <c r="G11" s="83"/>
      <c r="H11" s="83"/>
      <c r="I11" s="83"/>
      <c r="J11" s="83"/>
    </row>
    <row r="12" spans="1:10" ht="13.5" thickBot="1" x14ac:dyDescent="0.25">
      <c r="A12" s="1">
        <v>1</v>
      </c>
      <c r="B12" s="66"/>
      <c r="C12" s="13" t="s">
        <v>1</v>
      </c>
      <c r="D12" s="13"/>
      <c r="E12" s="20">
        <v>1</v>
      </c>
      <c r="F12" s="20">
        <f>E12+1</f>
        <v>2</v>
      </c>
      <c r="G12" s="20">
        <f>F12+1</f>
        <v>3</v>
      </c>
      <c r="H12" s="20">
        <f>G12+1</f>
        <v>4</v>
      </c>
      <c r="I12" s="20">
        <f>H12+1</f>
        <v>5</v>
      </c>
      <c r="J12" s="20">
        <f>I12+1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37"/>
      <c r="C14" s="38" t="s">
        <v>113</v>
      </c>
      <c r="D14" s="39" t="s">
        <v>27</v>
      </c>
      <c r="E14" s="68">
        <f t="shared" ref="E14:J14" si="0">E16</f>
        <v>8126500</v>
      </c>
      <c r="F14" s="68">
        <f t="shared" si="0"/>
        <v>8126500</v>
      </c>
      <c r="G14" s="68">
        <f t="shared" si="0"/>
        <v>1338934</v>
      </c>
      <c r="H14" s="68">
        <f t="shared" si="0"/>
        <v>0</v>
      </c>
      <c r="I14" s="68">
        <f t="shared" si="0"/>
        <v>0</v>
      </c>
      <c r="J14" s="68">
        <f t="shared" si="0"/>
        <v>0</v>
      </c>
    </row>
    <row r="15" spans="1:10" x14ac:dyDescent="0.2">
      <c r="A15" s="1">
        <v>1</v>
      </c>
      <c r="B15" s="11"/>
      <c r="C15" s="40"/>
      <c r="D15" s="41"/>
      <c r="E15" s="69"/>
      <c r="F15" s="69"/>
      <c r="G15" s="69"/>
      <c r="H15" s="69"/>
      <c r="I15" s="69"/>
      <c r="J15" s="69"/>
    </row>
    <row r="16" spans="1:10" s="8" customFormat="1" x14ac:dyDescent="0.2">
      <c r="A16" s="16">
        <v>1</v>
      </c>
      <c r="B16" s="25"/>
      <c r="C16" s="54" t="s">
        <v>25</v>
      </c>
      <c r="D16" s="55"/>
      <c r="E16" s="69">
        <f t="shared" ref="E16:J16" si="1">SUBTOTAL(9,E17:E70)</f>
        <v>8126500</v>
      </c>
      <c r="F16" s="69">
        <f t="shared" si="1"/>
        <v>8126500</v>
      </c>
      <c r="G16" s="69">
        <f t="shared" si="1"/>
        <v>1338934</v>
      </c>
      <c r="H16" s="69">
        <f t="shared" si="1"/>
        <v>0</v>
      </c>
      <c r="I16" s="69">
        <f t="shared" si="1"/>
        <v>0</v>
      </c>
      <c r="J16" s="69">
        <f t="shared" si="1"/>
        <v>0</v>
      </c>
    </row>
    <row r="17" spans="1:10" s="8" customFormat="1" x14ac:dyDescent="0.2">
      <c r="A17" s="16">
        <v>1</v>
      </c>
      <c r="B17" s="25" t="s">
        <v>14</v>
      </c>
      <c r="C17" s="54" t="s">
        <v>93</v>
      </c>
      <c r="D17" s="55"/>
      <c r="E17" s="69">
        <f t="shared" ref="E17:J17" si="2">SUBTOTAL(9,E18:E36)</f>
        <v>8126500</v>
      </c>
      <c r="F17" s="69">
        <f t="shared" si="2"/>
        <v>8126500</v>
      </c>
      <c r="G17" s="69">
        <f t="shared" si="2"/>
        <v>1338934</v>
      </c>
      <c r="H17" s="69">
        <f t="shared" si="2"/>
        <v>0</v>
      </c>
      <c r="I17" s="69">
        <f t="shared" si="2"/>
        <v>0</v>
      </c>
      <c r="J17" s="69">
        <f t="shared" si="2"/>
        <v>0</v>
      </c>
    </row>
    <row r="18" spans="1:10" s="8" customFormat="1" x14ac:dyDescent="0.2">
      <c r="A18" s="18">
        <f t="shared" ref="A18:A36" si="3">IF(MAX(E18:J18)=0,IF(MIN(E18:J18)=0,3,2),2)</f>
        <v>2</v>
      </c>
      <c r="B18" s="84"/>
      <c r="C18" s="54" t="s">
        <v>94</v>
      </c>
      <c r="D18" s="55"/>
      <c r="E18" s="69">
        <f t="shared" ref="E18:J18" si="4">SUBTOTAL(9,E19:E22)</f>
        <v>5494500</v>
      </c>
      <c r="F18" s="69">
        <f t="shared" si="4"/>
        <v>5494500</v>
      </c>
      <c r="G18" s="69">
        <f t="shared" si="4"/>
        <v>1089538</v>
      </c>
      <c r="H18" s="69">
        <f t="shared" si="4"/>
        <v>0</v>
      </c>
      <c r="I18" s="69">
        <f t="shared" si="4"/>
        <v>0</v>
      </c>
      <c r="J18" s="69">
        <f t="shared" si="4"/>
        <v>0</v>
      </c>
    </row>
    <row r="19" spans="1:10" s="8" customFormat="1" ht="25.5" x14ac:dyDescent="0.2">
      <c r="A19" s="18">
        <f t="shared" si="3"/>
        <v>2</v>
      </c>
      <c r="B19" s="42"/>
      <c r="C19" s="85" t="s">
        <v>95</v>
      </c>
      <c r="D19" s="35" t="s">
        <v>2</v>
      </c>
      <c r="E19" s="71">
        <f>SUM(B:E!E19)</f>
        <v>4181100</v>
      </c>
      <c r="F19" s="71">
        <f>SUM(B:E!F19)</f>
        <v>4181100</v>
      </c>
      <c r="G19" s="71">
        <f>SUM(B:E!G19)</f>
        <v>838150</v>
      </c>
      <c r="H19" s="71">
        <f>SUM(B:E!H19)</f>
        <v>0</v>
      </c>
      <c r="I19" s="71">
        <f>SUM(B:E!I19)</f>
        <v>0</v>
      </c>
      <c r="J19" s="71">
        <f>SUM(B:E!J19)</f>
        <v>0</v>
      </c>
    </row>
    <row r="20" spans="1:10" s="8" customFormat="1" x14ac:dyDescent="0.2">
      <c r="A20" s="18">
        <f t="shared" si="3"/>
        <v>2</v>
      </c>
      <c r="B20" s="43"/>
      <c r="C20" s="34" t="s">
        <v>96</v>
      </c>
      <c r="D20" s="36" t="s">
        <v>3</v>
      </c>
      <c r="E20" s="71">
        <f>SUM(B:E!E20)</f>
        <v>492700</v>
      </c>
      <c r="F20" s="71">
        <f>SUM(B:E!F20)</f>
        <v>492700</v>
      </c>
      <c r="G20" s="71">
        <f>SUM(B:E!G20)</f>
        <v>93565</v>
      </c>
      <c r="H20" s="71">
        <f>SUM(B:E!H20)</f>
        <v>0</v>
      </c>
      <c r="I20" s="71">
        <f>SUM(B:E!I20)</f>
        <v>0</v>
      </c>
      <c r="J20" s="71">
        <f>SUM(B:E!J20)</f>
        <v>0</v>
      </c>
    </row>
    <row r="21" spans="1:10" s="8" customFormat="1" x14ac:dyDescent="0.2">
      <c r="A21" s="18">
        <f t="shared" si="3"/>
        <v>2</v>
      </c>
      <c r="B21" s="43"/>
      <c r="C21" s="85" t="s">
        <v>116</v>
      </c>
      <c r="D21" s="56" t="s">
        <v>118</v>
      </c>
      <c r="E21" s="71">
        <f>SUM(B:E!E21)</f>
        <v>820700</v>
      </c>
      <c r="F21" s="71">
        <f>SUM(B:E!F21)</f>
        <v>820700</v>
      </c>
      <c r="G21" s="71">
        <f>SUM(B:E!G21)</f>
        <v>157823</v>
      </c>
      <c r="H21" s="71">
        <f>SUM(B:E!H21)</f>
        <v>0</v>
      </c>
      <c r="I21" s="71">
        <f>SUM(B:E!I21)</f>
        <v>0</v>
      </c>
      <c r="J21" s="71">
        <f>SUM(B:E!J21)</f>
        <v>0</v>
      </c>
    </row>
    <row r="22" spans="1:10" s="8" customFormat="1" x14ac:dyDescent="0.2">
      <c r="A22" s="18">
        <f t="shared" si="3"/>
        <v>3</v>
      </c>
      <c r="B22" s="43"/>
      <c r="C22" s="85" t="s">
        <v>115</v>
      </c>
      <c r="D22" s="56" t="s">
        <v>4</v>
      </c>
      <c r="E22" s="71">
        <f>SUM(B:E!E22)</f>
        <v>0</v>
      </c>
      <c r="F22" s="71">
        <f>SUM(B:E!F22)</f>
        <v>0</v>
      </c>
      <c r="G22" s="71">
        <f>SUM(B:E!G22)</f>
        <v>0</v>
      </c>
      <c r="H22" s="71">
        <f>SUM(B:E!H22)</f>
        <v>0</v>
      </c>
      <c r="I22" s="71">
        <f>SUM(B:E!I22)</f>
        <v>0</v>
      </c>
      <c r="J22" s="71">
        <f>SUM(B:E!J22)</f>
        <v>0</v>
      </c>
    </row>
    <row r="23" spans="1:10" s="8" customFormat="1" x14ac:dyDescent="0.2">
      <c r="A23" s="18">
        <f t="shared" si="3"/>
        <v>2</v>
      </c>
      <c r="B23" s="84"/>
      <c r="C23" s="54" t="s">
        <v>97</v>
      </c>
      <c r="D23" s="55"/>
      <c r="E23" s="69">
        <f t="shared" ref="E23:J23" si="5">SUBTOTAL(9,E24:E30)</f>
        <v>2432000</v>
      </c>
      <c r="F23" s="69">
        <f t="shared" si="5"/>
        <v>2432000</v>
      </c>
      <c r="G23" s="69">
        <f t="shared" si="5"/>
        <v>241476</v>
      </c>
      <c r="H23" s="69">
        <f t="shared" si="5"/>
        <v>0</v>
      </c>
      <c r="I23" s="69">
        <f t="shared" si="5"/>
        <v>0</v>
      </c>
      <c r="J23" s="69">
        <f t="shared" si="5"/>
        <v>0</v>
      </c>
    </row>
    <row r="24" spans="1:10" s="8" customFormat="1" x14ac:dyDescent="0.2">
      <c r="A24" s="18">
        <f t="shared" si="3"/>
        <v>2</v>
      </c>
      <c r="B24" s="43"/>
      <c r="C24" s="34" t="s">
        <v>98</v>
      </c>
      <c r="D24" s="36" t="s">
        <v>5</v>
      </c>
      <c r="E24" s="71">
        <f>SUM(B:E!E24)</f>
        <v>2382000</v>
      </c>
      <c r="F24" s="71">
        <f>SUM(B:E!F24)</f>
        <v>2382000</v>
      </c>
      <c r="G24" s="71">
        <f>SUM(B:E!G24)</f>
        <v>194716</v>
      </c>
      <c r="H24" s="71">
        <f>SUM(B:E!H24)</f>
        <v>0</v>
      </c>
      <c r="I24" s="71">
        <f>SUM(B:E!I24)</f>
        <v>0</v>
      </c>
      <c r="J24" s="71">
        <f>SUM(B:E!J24)</f>
        <v>0</v>
      </c>
    </row>
    <row r="25" spans="1:10" s="8" customFormat="1" x14ac:dyDescent="0.2">
      <c r="A25" s="18">
        <f>IF(MAX(E25:J25)=0,IF(MIN(E25:J25)=0,3,2),2)</f>
        <v>2</v>
      </c>
      <c r="B25" s="43"/>
      <c r="C25" s="34" t="s">
        <v>132</v>
      </c>
      <c r="D25" s="36" t="s">
        <v>131</v>
      </c>
      <c r="E25" s="71">
        <f>SUM(B:E!E25)</f>
        <v>50000</v>
      </c>
      <c r="F25" s="71">
        <f>SUM(B:E!F25)</f>
        <v>50000</v>
      </c>
      <c r="G25" s="71">
        <f>SUM(B:E!G25)</f>
        <v>46760</v>
      </c>
      <c r="H25" s="71">
        <f>SUM(B:E!H25)</f>
        <v>0</v>
      </c>
      <c r="I25" s="71">
        <f>SUM(B:E!I25)</f>
        <v>0</v>
      </c>
      <c r="J25" s="71">
        <f>SUM(B:E!J25)</f>
        <v>0</v>
      </c>
    </row>
    <row r="26" spans="1:10" s="8" customFormat="1" x14ac:dyDescent="0.2">
      <c r="A26" s="18">
        <f t="shared" si="3"/>
        <v>3</v>
      </c>
      <c r="B26" s="44"/>
      <c r="C26" s="86" t="s">
        <v>99</v>
      </c>
      <c r="D26" s="46"/>
      <c r="E26" s="69">
        <f t="shared" ref="E26:J26" si="6">SUBTOTAL(9,E27:E28)</f>
        <v>0</v>
      </c>
      <c r="F26" s="69">
        <f t="shared" si="6"/>
        <v>0</v>
      </c>
      <c r="G26" s="69">
        <f t="shared" si="6"/>
        <v>0</v>
      </c>
      <c r="H26" s="69">
        <f t="shared" si="6"/>
        <v>0</v>
      </c>
      <c r="I26" s="69">
        <f t="shared" si="6"/>
        <v>0</v>
      </c>
      <c r="J26" s="69">
        <f t="shared" si="6"/>
        <v>0</v>
      </c>
    </row>
    <row r="27" spans="1:10" s="8" customFormat="1" x14ac:dyDescent="0.2">
      <c r="A27" s="18">
        <f t="shared" si="3"/>
        <v>3</v>
      </c>
      <c r="B27" s="44"/>
      <c r="C27" s="86" t="s">
        <v>100</v>
      </c>
      <c r="D27" s="46"/>
      <c r="E27" s="71">
        <f>SUM(B:E!E27)</f>
        <v>0</v>
      </c>
      <c r="F27" s="71">
        <f>SUM(B:E!F27)</f>
        <v>0</v>
      </c>
      <c r="G27" s="71">
        <f>SUM(B:E!G27)</f>
        <v>0</v>
      </c>
      <c r="H27" s="71">
        <f>SUM(B:E!H27)</f>
        <v>0</v>
      </c>
      <c r="I27" s="71">
        <f>SUM(B:E!I27)</f>
        <v>0</v>
      </c>
      <c r="J27" s="71">
        <f>SUM(B:E!J27)</f>
        <v>0</v>
      </c>
    </row>
    <row r="28" spans="1:10" s="8" customFormat="1" x14ac:dyDescent="0.2">
      <c r="A28" s="18">
        <f t="shared" si="3"/>
        <v>3</v>
      </c>
      <c r="B28" s="44"/>
      <c r="C28" s="86" t="s">
        <v>101</v>
      </c>
      <c r="D28" s="46"/>
      <c r="E28" s="71">
        <f>SUM(B:E!E28)</f>
        <v>0</v>
      </c>
      <c r="F28" s="71">
        <f>SUM(B:E!F28)</f>
        <v>0</v>
      </c>
      <c r="G28" s="71">
        <f>SUM(B:E!G28)</f>
        <v>0</v>
      </c>
      <c r="H28" s="71">
        <f>SUM(B:E!H28)</f>
        <v>0</v>
      </c>
      <c r="I28" s="71">
        <f>SUM(B:E!I28)</f>
        <v>0</v>
      </c>
      <c r="J28" s="71">
        <f>SUM(B:E!J28)</f>
        <v>0</v>
      </c>
    </row>
    <row r="29" spans="1:10" s="8" customFormat="1" x14ac:dyDescent="0.2">
      <c r="A29" s="18">
        <f>IF(MAX(E29:J29)=0,IF(MIN(E29:J29)=0,3,2),2)</f>
        <v>3</v>
      </c>
      <c r="B29" s="44"/>
      <c r="C29" s="155" t="s">
        <v>797</v>
      </c>
      <c r="D29" s="156" t="s">
        <v>8</v>
      </c>
      <c r="E29" s="71">
        <f>SUM(B:E!E29)</f>
        <v>0</v>
      </c>
      <c r="F29" s="71">
        <f>SUM(B:E!F29)</f>
        <v>0</v>
      </c>
      <c r="G29" s="71">
        <f>SUM(B:E!G29)</f>
        <v>0</v>
      </c>
      <c r="H29" s="71">
        <f>SUM(B:E!H29)</f>
        <v>0</v>
      </c>
      <c r="I29" s="71">
        <f>SUM(B:E!I29)</f>
        <v>0</v>
      </c>
      <c r="J29" s="71">
        <f>SUM(B:E!J29)</f>
        <v>0</v>
      </c>
    </row>
    <row r="30" spans="1:10" s="8" customFormat="1" ht="25.5" x14ac:dyDescent="0.2">
      <c r="A30" s="18">
        <f t="shared" si="3"/>
        <v>3</v>
      </c>
      <c r="B30" s="44"/>
      <c r="C30" s="86" t="s">
        <v>102</v>
      </c>
      <c r="D30" s="46" t="s">
        <v>10</v>
      </c>
      <c r="E30" s="71">
        <f>SUM(B:E!E30)</f>
        <v>0</v>
      </c>
      <c r="F30" s="71">
        <f>SUM(B:E!F30)</f>
        <v>0</v>
      </c>
      <c r="G30" s="71">
        <f>SUM(B:E!G30)</f>
        <v>0</v>
      </c>
      <c r="H30" s="71">
        <f>SUM(B:E!H30)</f>
        <v>0</v>
      </c>
      <c r="I30" s="71">
        <f>SUM(B:E!I30)</f>
        <v>0</v>
      </c>
      <c r="J30" s="71">
        <f>SUM(B:E!J30)</f>
        <v>0</v>
      </c>
    </row>
    <row r="31" spans="1:10" s="8" customFormat="1" x14ac:dyDescent="0.2">
      <c r="A31" s="18">
        <f t="shared" si="3"/>
        <v>2</v>
      </c>
      <c r="B31" s="87"/>
      <c r="C31" s="88" t="s">
        <v>103</v>
      </c>
      <c r="D31" s="46"/>
      <c r="E31" s="69">
        <f t="shared" ref="E31:J31" si="7">SUBTOTAL(9,E32:E36)</f>
        <v>200000</v>
      </c>
      <c r="F31" s="69">
        <f t="shared" si="7"/>
        <v>200000</v>
      </c>
      <c r="G31" s="69">
        <f t="shared" si="7"/>
        <v>7920</v>
      </c>
      <c r="H31" s="69">
        <f t="shared" si="7"/>
        <v>0</v>
      </c>
      <c r="I31" s="69">
        <f t="shared" si="7"/>
        <v>0</v>
      </c>
      <c r="J31" s="69">
        <f t="shared" si="7"/>
        <v>0</v>
      </c>
    </row>
    <row r="32" spans="1:10" s="8" customFormat="1" x14ac:dyDescent="0.2">
      <c r="A32" s="18">
        <f t="shared" si="3"/>
        <v>2</v>
      </c>
      <c r="B32" s="44"/>
      <c r="C32" s="86" t="s">
        <v>104</v>
      </c>
      <c r="D32" s="45" t="s">
        <v>40</v>
      </c>
      <c r="E32" s="71">
        <f>SUM(B:E!E32)</f>
        <v>50000</v>
      </c>
      <c r="F32" s="71">
        <f>SUM(B:E!F32)</f>
        <v>50000</v>
      </c>
      <c r="G32" s="71">
        <f>SUM(B:E!G32)</f>
        <v>0</v>
      </c>
      <c r="H32" s="71">
        <f>SUM(B:E!H32)</f>
        <v>0</v>
      </c>
      <c r="I32" s="71">
        <f>SUM(B:E!I32)</f>
        <v>0</v>
      </c>
      <c r="J32" s="71">
        <f>SUM(B:E!J32)</f>
        <v>0</v>
      </c>
    </row>
    <row r="33" spans="1:10" s="8" customFormat="1" x14ac:dyDescent="0.2">
      <c r="A33" s="18">
        <f t="shared" si="3"/>
        <v>2</v>
      </c>
      <c r="B33" s="44"/>
      <c r="C33" s="86" t="s">
        <v>105</v>
      </c>
      <c r="D33" s="45" t="s">
        <v>42</v>
      </c>
      <c r="E33" s="71">
        <f>SUM(B:E!E33)</f>
        <v>142600</v>
      </c>
      <c r="F33" s="71">
        <f>SUM(B:E!F33)</f>
        <v>142600</v>
      </c>
      <c r="G33" s="71">
        <f>SUM(B:E!G33)</f>
        <v>7920</v>
      </c>
      <c r="H33" s="71">
        <f>SUM(B:E!H33)</f>
        <v>0</v>
      </c>
      <c r="I33" s="71">
        <f>SUM(B:E!I33)</f>
        <v>0</v>
      </c>
      <c r="J33" s="71">
        <f>SUM(B:E!J33)</f>
        <v>0</v>
      </c>
    </row>
    <row r="34" spans="1:10" s="8" customFormat="1" x14ac:dyDescent="0.2">
      <c r="A34" s="18">
        <f t="shared" si="3"/>
        <v>2</v>
      </c>
      <c r="B34" s="44"/>
      <c r="C34" s="86" t="s">
        <v>106</v>
      </c>
      <c r="D34" s="45" t="s">
        <v>44</v>
      </c>
      <c r="E34" s="71">
        <f>SUM(B:E!E34)</f>
        <v>7400</v>
      </c>
      <c r="F34" s="71">
        <f>SUM(B:E!F34)</f>
        <v>7400</v>
      </c>
      <c r="G34" s="71">
        <f>SUM(B:E!G34)</f>
        <v>0</v>
      </c>
      <c r="H34" s="71">
        <f>SUM(B:E!H34)</f>
        <v>0</v>
      </c>
      <c r="I34" s="71">
        <f>SUM(B:E!I34)</f>
        <v>0</v>
      </c>
      <c r="J34" s="71">
        <f>SUM(B:E!J34)</f>
        <v>0</v>
      </c>
    </row>
    <row r="35" spans="1:10" s="8" customFormat="1" x14ac:dyDescent="0.2">
      <c r="A35" s="18">
        <f t="shared" si="3"/>
        <v>3</v>
      </c>
      <c r="B35" s="44"/>
      <c r="C35" s="86" t="s">
        <v>107</v>
      </c>
      <c r="D35" s="45" t="s">
        <v>46</v>
      </c>
      <c r="E35" s="71">
        <f>SUM(B:E!E35)</f>
        <v>0</v>
      </c>
      <c r="F35" s="71">
        <f>SUM(B:E!F35)</f>
        <v>0</v>
      </c>
      <c r="G35" s="71">
        <f>SUM(B:E!G35)</f>
        <v>0</v>
      </c>
      <c r="H35" s="71">
        <f>SUM(B:E!H35)</f>
        <v>0</v>
      </c>
      <c r="I35" s="71">
        <f>SUM(B:E!I35)</f>
        <v>0</v>
      </c>
      <c r="J35" s="71">
        <f>SUM(B:E!J35)</f>
        <v>0</v>
      </c>
    </row>
    <row r="36" spans="1:10" s="8" customFormat="1" x14ac:dyDescent="0.2">
      <c r="A36" s="18">
        <f t="shared" si="3"/>
        <v>3</v>
      </c>
      <c r="B36" s="44"/>
      <c r="C36" s="86" t="s">
        <v>108</v>
      </c>
      <c r="D36" s="45" t="s">
        <v>28</v>
      </c>
      <c r="E36" s="71">
        <f>SUM(B:E!E36)</f>
        <v>0</v>
      </c>
      <c r="F36" s="71">
        <f>SUM(B:E!F36)</f>
        <v>0</v>
      </c>
      <c r="G36" s="71">
        <f>SUM(B:E!G36)</f>
        <v>0</v>
      </c>
      <c r="H36" s="71">
        <f>SUM(B:E!H36)</f>
        <v>0</v>
      </c>
      <c r="I36" s="71">
        <f>SUM(B:E!I36)</f>
        <v>0</v>
      </c>
      <c r="J36" s="71">
        <f>SUM(B:E!J36)</f>
        <v>0</v>
      </c>
    </row>
    <row r="37" spans="1:10" s="8" customFormat="1" x14ac:dyDescent="0.2">
      <c r="A37" s="16">
        <v>1</v>
      </c>
      <c r="B37" s="25" t="s">
        <v>109</v>
      </c>
      <c r="C37" s="89" t="s">
        <v>110</v>
      </c>
      <c r="D37" s="55"/>
      <c r="E37" s="69">
        <f t="shared" ref="E37:J37" si="8">SUBTOTAL(9,E38:E69)</f>
        <v>0</v>
      </c>
      <c r="F37" s="69">
        <f t="shared" si="8"/>
        <v>0</v>
      </c>
      <c r="G37" s="69">
        <f t="shared" si="8"/>
        <v>0</v>
      </c>
      <c r="H37" s="69">
        <f t="shared" si="8"/>
        <v>0</v>
      </c>
      <c r="I37" s="69">
        <f t="shared" si="8"/>
        <v>0</v>
      </c>
      <c r="J37" s="69">
        <f t="shared" si="8"/>
        <v>0</v>
      </c>
    </row>
    <row r="38" spans="1:10" s="8" customFormat="1" x14ac:dyDescent="0.2">
      <c r="A38" s="18">
        <f t="shared" ref="A38:A70" si="9">IF(MAX(E38:J38)=0,IF(MIN(E38:J38)=0,3,2),2)</f>
        <v>3</v>
      </c>
      <c r="B38" s="87"/>
      <c r="C38" s="50" t="s">
        <v>26</v>
      </c>
      <c r="D38" s="55"/>
      <c r="E38" s="69">
        <f t="shared" ref="E38:J38" si="10">SUBTOTAL(9,E39:E56)</f>
        <v>0</v>
      </c>
      <c r="F38" s="69">
        <f t="shared" si="10"/>
        <v>0</v>
      </c>
      <c r="G38" s="69">
        <f t="shared" si="10"/>
        <v>0</v>
      </c>
      <c r="H38" s="69">
        <f t="shared" si="10"/>
        <v>0</v>
      </c>
      <c r="I38" s="69">
        <f t="shared" si="10"/>
        <v>0</v>
      </c>
      <c r="J38" s="69">
        <f t="shared" si="10"/>
        <v>0</v>
      </c>
    </row>
    <row r="39" spans="1:10" s="8" customFormat="1" x14ac:dyDescent="0.2">
      <c r="A39" s="18">
        <f t="shared" si="9"/>
        <v>3</v>
      </c>
      <c r="B39" s="43"/>
      <c r="C39" s="104" t="s">
        <v>138</v>
      </c>
      <c r="D39" s="55"/>
      <c r="E39" s="69">
        <f t="shared" ref="E39:J39" si="11">SUBTOTAL(9,E40:E42)</f>
        <v>0</v>
      </c>
      <c r="F39" s="69">
        <f t="shared" si="11"/>
        <v>0</v>
      </c>
      <c r="G39" s="69">
        <f t="shared" si="11"/>
        <v>0</v>
      </c>
      <c r="H39" s="69">
        <f t="shared" si="11"/>
        <v>0</v>
      </c>
      <c r="I39" s="69">
        <f t="shared" si="11"/>
        <v>0</v>
      </c>
      <c r="J39" s="69">
        <f t="shared" si="11"/>
        <v>0</v>
      </c>
    </row>
    <row r="40" spans="1:10" s="8" customFormat="1" x14ac:dyDescent="0.2">
      <c r="A40" s="18">
        <f>IF(MAX(E40:J40)=0,IF(MIN(E40:J40)=0,3,2),2)</f>
        <v>3</v>
      </c>
      <c r="B40" s="43"/>
      <c r="C40" s="115" t="s">
        <v>37</v>
      </c>
      <c r="D40" s="36" t="s">
        <v>3</v>
      </c>
      <c r="E40" s="71">
        <f>SUM(B:E!E40)</f>
        <v>0</v>
      </c>
      <c r="F40" s="71">
        <f>SUM(B:E!F40)</f>
        <v>0</v>
      </c>
      <c r="G40" s="71">
        <f>SUM(B:E!G40)</f>
        <v>0</v>
      </c>
      <c r="H40" s="71">
        <f>SUM(B:E!H40)</f>
        <v>0</v>
      </c>
      <c r="I40" s="71">
        <f>SUM(B:E!I40)</f>
        <v>0</v>
      </c>
      <c r="J40" s="71">
        <f>SUM(B:E!J40)</f>
        <v>0</v>
      </c>
    </row>
    <row r="41" spans="1:10" s="8" customFormat="1" x14ac:dyDescent="0.2">
      <c r="A41" s="18">
        <f t="shared" si="9"/>
        <v>3</v>
      </c>
      <c r="B41" s="43"/>
      <c r="C41" s="115" t="s">
        <v>117</v>
      </c>
      <c r="D41" s="56" t="s">
        <v>118</v>
      </c>
      <c r="E41" s="71">
        <f>SUM(B:E!E41)</f>
        <v>0</v>
      </c>
      <c r="F41" s="71">
        <f>SUM(B:E!F41)</f>
        <v>0</v>
      </c>
      <c r="G41" s="71">
        <f>SUM(B:E!G41)</f>
        <v>0</v>
      </c>
      <c r="H41" s="71">
        <f>SUM(B:E!H41)</f>
        <v>0</v>
      </c>
      <c r="I41" s="71">
        <f>SUM(B:E!I41)</f>
        <v>0</v>
      </c>
      <c r="J41" s="71">
        <f>SUM(B:E!J41)</f>
        <v>0</v>
      </c>
    </row>
    <row r="42" spans="1:10" s="8" customFormat="1" x14ac:dyDescent="0.2">
      <c r="A42" s="18">
        <f t="shared" si="9"/>
        <v>3</v>
      </c>
      <c r="B42" s="43"/>
      <c r="C42" s="115" t="s">
        <v>114</v>
      </c>
      <c r="D42" s="56" t="s">
        <v>4</v>
      </c>
      <c r="E42" s="71">
        <f>SUM(B:E!E42)</f>
        <v>0</v>
      </c>
      <c r="F42" s="71">
        <f>SUM(B:E!F42)</f>
        <v>0</v>
      </c>
      <c r="G42" s="71">
        <f>SUM(B:E!G42)</f>
        <v>0</v>
      </c>
      <c r="H42" s="71">
        <f>SUM(B:E!H42)</f>
        <v>0</v>
      </c>
      <c r="I42" s="71">
        <f>SUM(B:E!I42)</f>
        <v>0</v>
      </c>
      <c r="J42" s="71">
        <f>SUM(B:E!J42)</f>
        <v>0</v>
      </c>
    </row>
    <row r="43" spans="1:10" s="8" customFormat="1" x14ac:dyDescent="0.2">
      <c r="A43" s="18">
        <f t="shared" si="9"/>
        <v>3</v>
      </c>
      <c r="B43" s="43"/>
      <c r="C43" s="57" t="s">
        <v>19</v>
      </c>
      <c r="D43" s="36" t="s">
        <v>5</v>
      </c>
      <c r="E43" s="71">
        <f>SUM(B:E!E43)</f>
        <v>0</v>
      </c>
      <c r="F43" s="71">
        <f>SUM(B:E!F43)</f>
        <v>0</v>
      </c>
      <c r="G43" s="71">
        <f>SUM(B:E!G43)</f>
        <v>0</v>
      </c>
      <c r="H43" s="71">
        <f>SUM(B:E!H43)</f>
        <v>0</v>
      </c>
      <c r="I43" s="71">
        <f>SUM(B:E!I43)</f>
        <v>0</v>
      </c>
      <c r="J43" s="71">
        <f>SUM(B:E!J43)</f>
        <v>0</v>
      </c>
    </row>
    <row r="44" spans="1:10" s="8" customFormat="1" x14ac:dyDescent="0.2">
      <c r="A44" s="18">
        <f>IF(MAX(E44:J44)=0,IF(MIN(E44:J44)=0,3,2),2)</f>
        <v>3</v>
      </c>
      <c r="B44" s="43"/>
      <c r="C44" s="57" t="s">
        <v>130</v>
      </c>
      <c r="D44" s="36" t="s">
        <v>131</v>
      </c>
      <c r="E44" s="71">
        <f>SUM(B:E!E44)</f>
        <v>0</v>
      </c>
      <c r="F44" s="71">
        <f>SUM(B:E!F44)</f>
        <v>0</v>
      </c>
      <c r="G44" s="71">
        <f>SUM(B:E!G44)</f>
        <v>0</v>
      </c>
      <c r="H44" s="71">
        <f>SUM(B:E!H44)</f>
        <v>0</v>
      </c>
      <c r="I44" s="71">
        <f>SUM(B:E!I44)</f>
        <v>0</v>
      </c>
      <c r="J44" s="71">
        <f>SUM(B:E!J44)</f>
        <v>0</v>
      </c>
    </row>
    <row r="45" spans="1:10" s="8" customFormat="1" x14ac:dyDescent="0.2">
      <c r="A45" s="18">
        <f t="shared" si="9"/>
        <v>3</v>
      </c>
      <c r="B45" s="43"/>
      <c r="C45" s="49" t="s">
        <v>33</v>
      </c>
      <c r="D45" s="46"/>
      <c r="E45" s="69">
        <f t="shared" ref="E45:J45" si="12">SUBTOTAL(9,E46:E47)</f>
        <v>0</v>
      </c>
      <c r="F45" s="69">
        <f t="shared" si="12"/>
        <v>0</v>
      </c>
      <c r="G45" s="69">
        <f t="shared" si="12"/>
        <v>0</v>
      </c>
      <c r="H45" s="69">
        <f t="shared" si="12"/>
        <v>0</v>
      </c>
      <c r="I45" s="69">
        <f t="shared" si="12"/>
        <v>0</v>
      </c>
      <c r="J45" s="69">
        <f t="shared" si="12"/>
        <v>0</v>
      </c>
    </row>
    <row r="46" spans="1:10" s="8" customFormat="1" x14ac:dyDescent="0.2">
      <c r="A46" s="18">
        <f t="shared" si="9"/>
        <v>3</v>
      </c>
      <c r="B46" s="43"/>
      <c r="C46" s="61" t="s">
        <v>51</v>
      </c>
      <c r="D46" s="46"/>
      <c r="E46" s="71">
        <f>SUM(B:E!E46)</f>
        <v>0</v>
      </c>
      <c r="F46" s="71">
        <f>SUM(B:E!F46)</f>
        <v>0</v>
      </c>
      <c r="G46" s="71">
        <f>SUM(B:E!G46)</f>
        <v>0</v>
      </c>
      <c r="H46" s="71">
        <f>SUM(B:E!H46)</f>
        <v>0</v>
      </c>
      <c r="I46" s="71">
        <f>SUM(B:E!I46)</f>
        <v>0</v>
      </c>
      <c r="J46" s="71">
        <f>SUM(B:E!J46)</f>
        <v>0</v>
      </c>
    </row>
    <row r="47" spans="1:10" s="8" customFormat="1" x14ac:dyDescent="0.2">
      <c r="A47" s="18">
        <f t="shared" si="9"/>
        <v>3</v>
      </c>
      <c r="B47" s="43"/>
      <c r="C47" s="61" t="s">
        <v>52</v>
      </c>
      <c r="D47" s="46"/>
      <c r="E47" s="71">
        <f>SUM(B:E!E47)</f>
        <v>0</v>
      </c>
      <c r="F47" s="71">
        <f>SUM(B:E!F47)</f>
        <v>0</v>
      </c>
      <c r="G47" s="71">
        <f>SUM(B:E!G47)</f>
        <v>0</v>
      </c>
      <c r="H47" s="71">
        <f>SUM(B:E!H47)</f>
        <v>0</v>
      </c>
      <c r="I47" s="71">
        <f>SUM(B:E!I47)</f>
        <v>0</v>
      </c>
      <c r="J47" s="71">
        <f>SUM(B:E!J47)</f>
        <v>0</v>
      </c>
    </row>
    <row r="48" spans="1:10" s="8" customFormat="1" x14ac:dyDescent="0.2">
      <c r="A48" s="18">
        <f t="shared" si="9"/>
        <v>3</v>
      </c>
      <c r="B48" s="44"/>
      <c r="C48" s="48" t="s">
        <v>22</v>
      </c>
      <c r="D48" s="45" t="s">
        <v>11</v>
      </c>
      <c r="E48" s="71">
        <f>SUM(B:E!E48)</f>
        <v>0</v>
      </c>
      <c r="F48" s="71">
        <f>SUM(B:E!F48)</f>
        <v>0</v>
      </c>
      <c r="G48" s="71">
        <f>SUM(B:E!G48)</f>
        <v>0</v>
      </c>
      <c r="H48" s="71">
        <f>SUM(B:E!H48)</f>
        <v>0</v>
      </c>
      <c r="I48" s="71">
        <f>SUM(B:E!I48)</f>
        <v>0</v>
      </c>
      <c r="J48" s="71">
        <f>SUM(B:E!J48)</f>
        <v>0</v>
      </c>
    </row>
    <row r="49" spans="1:10" s="8" customFormat="1" x14ac:dyDescent="0.2">
      <c r="A49" s="18">
        <f t="shared" si="9"/>
        <v>3</v>
      </c>
      <c r="B49" s="44"/>
      <c r="C49" s="48" t="s">
        <v>29</v>
      </c>
      <c r="D49" s="46" t="s">
        <v>6</v>
      </c>
      <c r="E49" s="71">
        <f>SUM(B:E!E49)</f>
        <v>0</v>
      </c>
      <c r="F49" s="71">
        <f>SUM(B:E!F49)</f>
        <v>0</v>
      </c>
      <c r="G49" s="71">
        <f>SUM(B:E!G49)</f>
        <v>0</v>
      </c>
      <c r="H49" s="71">
        <f>SUM(B:E!H49)</f>
        <v>0</v>
      </c>
      <c r="I49" s="71">
        <f>SUM(B:E!I49)</f>
        <v>0</v>
      </c>
      <c r="J49" s="71">
        <f>SUM(B:E!J49)</f>
        <v>0</v>
      </c>
    </row>
    <row r="50" spans="1:10" s="8" customFormat="1" x14ac:dyDescent="0.2">
      <c r="A50" s="18">
        <f t="shared" si="9"/>
        <v>3</v>
      </c>
      <c r="B50" s="44"/>
      <c r="C50" s="48" t="s">
        <v>20</v>
      </c>
      <c r="D50" s="46" t="s">
        <v>7</v>
      </c>
      <c r="E50" s="71">
        <f>SUM(B:E!E50)</f>
        <v>0</v>
      </c>
      <c r="F50" s="71">
        <f>SUM(B:E!F50)</f>
        <v>0</v>
      </c>
      <c r="G50" s="71">
        <f>SUM(B:E!G50)</f>
        <v>0</v>
      </c>
      <c r="H50" s="71">
        <f>SUM(B:E!H50)</f>
        <v>0</v>
      </c>
      <c r="I50" s="71">
        <f>SUM(B:E!I50)</f>
        <v>0</v>
      </c>
      <c r="J50" s="71">
        <f>SUM(B:E!J50)</f>
        <v>0</v>
      </c>
    </row>
    <row r="51" spans="1:10" s="8" customFormat="1" x14ac:dyDescent="0.2">
      <c r="A51" s="18">
        <f t="shared" si="9"/>
        <v>3</v>
      </c>
      <c r="B51" s="44"/>
      <c r="C51" s="48" t="s">
        <v>21</v>
      </c>
      <c r="D51" s="45" t="s">
        <v>8</v>
      </c>
      <c r="E51" s="71">
        <f>SUM(B:E!E51)</f>
        <v>0</v>
      </c>
      <c r="F51" s="71">
        <f>SUM(B:E!F51)</f>
        <v>0</v>
      </c>
      <c r="G51" s="71">
        <f>SUM(B:E!G51)</f>
        <v>0</v>
      </c>
      <c r="H51" s="71">
        <f>SUM(B:E!H51)</f>
        <v>0</v>
      </c>
      <c r="I51" s="71">
        <f>SUM(B:E!I51)</f>
        <v>0</v>
      </c>
      <c r="J51" s="71">
        <f>SUM(B:E!J51)</f>
        <v>0</v>
      </c>
    </row>
    <row r="52" spans="1:10" s="8" customFormat="1" x14ac:dyDescent="0.2">
      <c r="A52" s="18">
        <f t="shared" si="9"/>
        <v>3</v>
      </c>
      <c r="B52" s="44"/>
      <c r="C52" s="49" t="s">
        <v>225</v>
      </c>
      <c r="D52" s="45" t="s">
        <v>31</v>
      </c>
      <c r="E52" s="71">
        <f>SUM(B:E!E52)</f>
        <v>0</v>
      </c>
      <c r="F52" s="71">
        <f>SUM(B:E!F52)</f>
        <v>0</v>
      </c>
      <c r="G52" s="71">
        <f>SUM(B:E!G52)</f>
        <v>0</v>
      </c>
      <c r="H52" s="71">
        <f>SUM(B:E!H52)</f>
        <v>0</v>
      </c>
      <c r="I52" s="71">
        <f>SUM(B:E!I52)</f>
        <v>0</v>
      </c>
      <c r="J52" s="71">
        <f>SUM(B:E!J52)</f>
        <v>0</v>
      </c>
    </row>
    <row r="53" spans="1:10" s="8" customFormat="1" ht="25.5" x14ac:dyDescent="0.2">
      <c r="A53" s="18">
        <f t="shared" si="9"/>
        <v>3</v>
      </c>
      <c r="B53" s="44"/>
      <c r="C53" s="48" t="s">
        <v>226</v>
      </c>
      <c r="D53" s="46" t="s">
        <v>38</v>
      </c>
      <c r="E53" s="71">
        <f>SUM(B:E!E53)</f>
        <v>0</v>
      </c>
      <c r="F53" s="71">
        <f>SUM(B:E!F53)</f>
        <v>0</v>
      </c>
      <c r="G53" s="71">
        <f>SUM(B:E!G53)</f>
        <v>0</v>
      </c>
      <c r="H53" s="71">
        <f>SUM(B:E!H53)</f>
        <v>0</v>
      </c>
      <c r="I53" s="71">
        <f>SUM(B:E!I53)</f>
        <v>0</v>
      </c>
      <c r="J53" s="71">
        <f>SUM(B:E!J53)</f>
        <v>0</v>
      </c>
    </row>
    <row r="54" spans="1:10" s="8" customFormat="1" x14ac:dyDescent="0.2">
      <c r="A54" s="18">
        <f>IF(MAX(E54:J54)=0,IF(MIN(E54:J54)=0,3,2),2)</f>
        <v>3</v>
      </c>
      <c r="B54" s="44"/>
      <c r="C54" s="157" t="s">
        <v>798</v>
      </c>
      <c r="D54" s="156" t="s">
        <v>799</v>
      </c>
      <c r="E54" s="71">
        <f>SUM(B:E!E54)</f>
        <v>0</v>
      </c>
      <c r="F54" s="71">
        <f>SUM(B:E!F54)</f>
        <v>0</v>
      </c>
      <c r="G54" s="71">
        <f>SUM(B:E!G54)</f>
        <v>0</v>
      </c>
      <c r="H54" s="71">
        <f>SUM(B:E!H54)</f>
        <v>0</v>
      </c>
      <c r="I54" s="71">
        <f>SUM(B:E!I54)</f>
        <v>0</v>
      </c>
      <c r="J54" s="71">
        <f>SUM(B:E!J54)</f>
        <v>0</v>
      </c>
    </row>
    <row r="55" spans="1:10" s="8" customFormat="1" ht="25.5" x14ac:dyDescent="0.2">
      <c r="A55" s="18">
        <f t="shared" si="9"/>
        <v>3</v>
      </c>
      <c r="B55" s="44"/>
      <c r="C55" s="48" t="s">
        <v>800</v>
      </c>
      <c r="D55" s="46" t="s">
        <v>9</v>
      </c>
      <c r="E55" s="71">
        <f>SUM(B:E!E55)</f>
        <v>0</v>
      </c>
      <c r="F55" s="71">
        <f>SUM(B:E!F55)</f>
        <v>0</v>
      </c>
      <c r="G55" s="71">
        <f>SUM(B:E!G55)</f>
        <v>0</v>
      </c>
      <c r="H55" s="71">
        <f>SUM(B:E!H55)</f>
        <v>0</v>
      </c>
      <c r="I55" s="71">
        <f>SUM(B:E!I55)</f>
        <v>0</v>
      </c>
      <c r="J55" s="71">
        <f>SUM(B:E!J55)</f>
        <v>0</v>
      </c>
    </row>
    <row r="56" spans="1:10" ht="25.5" x14ac:dyDescent="0.2">
      <c r="A56" s="18">
        <f t="shared" si="9"/>
        <v>3</v>
      </c>
      <c r="B56" s="44"/>
      <c r="C56" s="49" t="s">
        <v>30</v>
      </c>
      <c r="D56" s="46" t="s">
        <v>10</v>
      </c>
      <c r="E56" s="71">
        <f>SUM(B:E!E56)</f>
        <v>0</v>
      </c>
      <c r="F56" s="71">
        <f>SUM(B:E!F56)</f>
        <v>0</v>
      </c>
      <c r="G56" s="71">
        <f>SUM(B:E!G56)</f>
        <v>0</v>
      </c>
      <c r="H56" s="71">
        <f>SUM(B:E!H56)</f>
        <v>0</v>
      </c>
      <c r="I56" s="71">
        <f>SUM(B:E!I56)</f>
        <v>0</v>
      </c>
      <c r="J56" s="71">
        <f>SUM(B:E!J56)</f>
        <v>0</v>
      </c>
    </row>
    <row r="57" spans="1:10" x14ac:dyDescent="0.2">
      <c r="A57" s="18">
        <f t="shared" si="9"/>
        <v>3</v>
      </c>
      <c r="B57" s="44"/>
      <c r="C57" s="50" t="s">
        <v>133</v>
      </c>
      <c r="D57" s="45" t="s">
        <v>62</v>
      </c>
      <c r="E57" s="69">
        <f t="shared" ref="E57:J57" si="13">SUBTOTAL(9,E58:E59)</f>
        <v>0</v>
      </c>
      <c r="F57" s="69">
        <f t="shared" si="13"/>
        <v>0</v>
      </c>
      <c r="G57" s="69">
        <f t="shared" si="13"/>
        <v>0</v>
      </c>
      <c r="H57" s="69">
        <f t="shared" si="13"/>
        <v>0</v>
      </c>
      <c r="I57" s="69">
        <f t="shared" si="13"/>
        <v>0</v>
      </c>
      <c r="J57" s="69">
        <f t="shared" si="13"/>
        <v>0</v>
      </c>
    </row>
    <row r="58" spans="1:10" x14ac:dyDescent="0.2">
      <c r="A58" s="18">
        <f>IF(MAX(E58:J58)=0,IF(MIN(E58:J58)=0,3,2),2)</f>
        <v>3</v>
      </c>
      <c r="B58" s="44"/>
      <c r="C58" s="48" t="s">
        <v>136</v>
      </c>
      <c r="D58" s="45" t="s">
        <v>134</v>
      </c>
      <c r="E58" s="71">
        <f>SUM(B:E!E58)</f>
        <v>0</v>
      </c>
      <c r="F58" s="71">
        <f>SUM(B:E!F58)</f>
        <v>0</v>
      </c>
      <c r="G58" s="71">
        <f>SUM(B:E!G58)</f>
        <v>0</v>
      </c>
      <c r="H58" s="71">
        <f>SUM(B:E!H58)</f>
        <v>0</v>
      </c>
      <c r="I58" s="71">
        <f>SUM(B:E!I58)</f>
        <v>0</v>
      </c>
      <c r="J58" s="71">
        <f>SUM(B:E!J58)</f>
        <v>0</v>
      </c>
    </row>
    <row r="59" spans="1:10" x14ac:dyDescent="0.2">
      <c r="A59" s="18">
        <f>IF(MAX(E59:J59)=0,IF(MIN(E59:J59)=0,3,2),2)</f>
        <v>3</v>
      </c>
      <c r="B59" s="44"/>
      <c r="C59" s="48" t="s">
        <v>137</v>
      </c>
      <c r="D59" s="45" t="s">
        <v>135</v>
      </c>
      <c r="E59" s="71">
        <f>SUM(B:E!E59)</f>
        <v>0</v>
      </c>
      <c r="F59" s="71">
        <f>SUM(B:E!F59)</f>
        <v>0</v>
      </c>
      <c r="G59" s="71">
        <f>SUM(B:E!G59)</f>
        <v>0</v>
      </c>
      <c r="H59" s="71">
        <f>SUM(B:E!H59)</f>
        <v>0</v>
      </c>
      <c r="I59" s="71">
        <f>SUM(B:E!I59)</f>
        <v>0</v>
      </c>
      <c r="J59" s="71">
        <f>SUM(B:E!J59)</f>
        <v>0</v>
      </c>
    </row>
    <row r="60" spans="1:10" x14ac:dyDescent="0.2">
      <c r="A60" s="18">
        <f t="shared" si="9"/>
        <v>3</v>
      </c>
      <c r="B60" s="87"/>
      <c r="C60" s="50" t="s">
        <v>32</v>
      </c>
      <c r="D60" s="46"/>
      <c r="E60" s="69">
        <f t="shared" ref="E60:J60" si="14">SUBTOTAL(9,E61:E65)</f>
        <v>0</v>
      </c>
      <c r="F60" s="69">
        <f t="shared" si="14"/>
        <v>0</v>
      </c>
      <c r="G60" s="69">
        <f t="shared" si="14"/>
        <v>0</v>
      </c>
      <c r="H60" s="69">
        <f t="shared" si="14"/>
        <v>0</v>
      </c>
      <c r="I60" s="69">
        <f t="shared" si="14"/>
        <v>0</v>
      </c>
      <c r="J60" s="69">
        <f t="shared" si="14"/>
        <v>0</v>
      </c>
    </row>
    <row r="61" spans="1:10" x14ac:dyDescent="0.2">
      <c r="A61" s="18">
        <f t="shared" si="9"/>
        <v>3</v>
      </c>
      <c r="B61" s="44"/>
      <c r="C61" s="48" t="s">
        <v>39</v>
      </c>
      <c r="D61" s="45" t="s">
        <v>40</v>
      </c>
      <c r="E61" s="71">
        <f>SUM(B:E!E61)</f>
        <v>0</v>
      </c>
      <c r="F61" s="71">
        <f>SUM(B:E!F61)</f>
        <v>0</v>
      </c>
      <c r="G61" s="71">
        <f>SUM(B:E!G61)</f>
        <v>0</v>
      </c>
      <c r="H61" s="71">
        <f>SUM(B:E!H61)</f>
        <v>0</v>
      </c>
      <c r="I61" s="71">
        <f>SUM(B:E!I61)</f>
        <v>0</v>
      </c>
      <c r="J61" s="71">
        <f>SUM(B:E!J61)</f>
        <v>0</v>
      </c>
    </row>
    <row r="62" spans="1:10" x14ac:dyDescent="0.2">
      <c r="A62" s="18">
        <f t="shared" si="9"/>
        <v>3</v>
      </c>
      <c r="B62" s="44"/>
      <c r="C62" s="48" t="s">
        <v>41</v>
      </c>
      <c r="D62" s="45" t="s">
        <v>42</v>
      </c>
      <c r="E62" s="71">
        <f>SUM(B:E!E62)</f>
        <v>0</v>
      </c>
      <c r="F62" s="71">
        <f>SUM(B:E!F62)</f>
        <v>0</v>
      </c>
      <c r="G62" s="71">
        <f>SUM(B:E!G62)</f>
        <v>0</v>
      </c>
      <c r="H62" s="71">
        <f>SUM(B:E!H62)</f>
        <v>0</v>
      </c>
      <c r="I62" s="71">
        <f>SUM(B:E!I62)</f>
        <v>0</v>
      </c>
      <c r="J62" s="71">
        <f>SUM(B:E!J62)</f>
        <v>0</v>
      </c>
    </row>
    <row r="63" spans="1:10" x14ac:dyDescent="0.2">
      <c r="A63" s="18">
        <f t="shared" si="9"/>
        <v>3</v>
      </c>
      <c r="B63" s="44"/>
      <c r="C63" s="48" t="s">
        <v>43</v>
      </c>
      <c r="D63" s="45" t="s">
        <v>44</v>
      </c>
      <c r="E63" s="71">
        <f>SUM(B:E!E63)</f>
        <v>0</v>
      </c>
      <c r="F63" s="71">
        <f>SUM(B:E!F63)</f>
        <v>0</v>
      </c>
      <c r="G63" s="71">
        <f>SUM(B:E!G63)</f>
        <v>0</v>
      </c>
      <c r="H63" s="71">
        <f>SUM(B:E!H63)</f>
        <v>0</v>
      </c>
      <c r="I63" s="71">
        <f>SUM(B:E!I63)</f>
        <v>0</v>
      </c>
      <c r="J63" s="71">
        <f>SUM(B:E!J63)</f>
        <v>0</v>
      </c>
    </row>
    <row r="64" spans="1:10" x14ac:dyDescent="0.2">
      <c r="A64" s="18">
        <f t="shared" si="9"/>
        <v>3</v>
      </c>
      <c r="B64" s="44"/>
      <c r="C64" s="48" t="s">
        <v>45</v>
      </c>
      <c r="D64" s="45" t="s">
        <v>46</v>
      </c>
      <c r="E64" s="71">
        <f>SUM(B:E!E64)</f>
        <v>0</v>
      </c>
      <c r="F64" s="71">
        <f>SUM(B:E!F64)</f>
        <v>0</v>
      </c>
      <c r="G64" s="71">
        <f>SUM(B:E!G64)</f>
        <v>0</v>
      </c>
      <c r="H64" s="71">
        <f>SUM(B:E!H64)</f>
        <v>0</v>
      </c>
      <c r="I64" s="71">
        <f>SUM(B:E!I64)</f>
        <v>0</v>
      </c>
      <c r="J64" s="71">
        <f>SUM(B:E!J64)</f>
        <v>0</v>
      </c>
    </row>
    <row r="65" spans="1:10" x14ac:dyDescent="0.2">
      <c r="A65" s="18">
        <f t="shared" si="9"/>
        <v>3</v>
      </c>
      <c r="B65" s="44"/>
      <c r="C65" s="48" t="s">
        <v>12</v>
      </c>
      <c r="D65" s="45" t="s">
        <v>28</v>
      </c>
      <c r="E65" s="71">
        <f>SUM(B:E!E65)</f>
        <v>0</v>
      </c>
      <c r="F65" s="71">
        <f>SUM(B:E!F65)</f>
        <v>0</v>
      </c>
      <c r="G65" s="71">
        <f>SUM(B:E!G65)</f>
        <v>0</v>
      </c>
      <c r="H65" s="71">
        <f>SUM(B:E!H65)</f>
        <v>0</v>
      </c>
      <c r="I65" s="71">
        <f>SUM(B:E!I65)</f>
        <v>0</v>
      </c>
      <c r="J65" s="71">
        <f>SUM(B:E!J65)</f>
        <v>0</v>
      </c>
    </row>
    <row r="66" spans="1:10" ht="25.5" x14ac:dyDescent="0.2">
      <c r="A66" s="18">
        <f t="shared" si="9"/>
        <v>3</v>
      </c>
      <c r="B66" s="87"/>
      <c r="C66" s="47" t="s">
        <v>23</v>
      </c>
      <c r="D66" s="45"/>
      <c r="E66" s="69">
        <f t="shared" ref="E66:J66" si="15">SUBTOTAL(9,E67:E69)</f>
        <v>0</v>
      </c>
      <c r="F66" s="69">
        <f t="shared" si="15"/>
        <v>0</v>
      </c>
      <c r="G66" s="69">
        <f t="shared" si="15"/>
        <v>0</v>
      </c>
      <c r="H66" s="69">
        <f t="shared" si="15"/>
        <v>0</v>
      </c>
      <c r="I66" s="69">
        <f t="shared" si="15"/>
        <v>0</v>
      </c>
      <c r="J66" s="69">
        <f t="shared" si="15"/>
        <v>0</v>
      </c>
    </row>
    <row r="67" spans="1:10" x14ac:dyDescent="0.2">
      <c r="A67" s="18">
        <f t="shared" si="9"/>
        <v>3</v>
      </c>
      <c r="B67" s="87"/>
      <c r="C67" s="49" t="s">
        <v>59</v>
      </c>
      <c r="D67" s="45" t="s">
        <v>56</v>
      </c>
      <c r="E67" s="71">
        <f>SUM(B:E!E67)</f>
        <v>0</v>
      </c>
      <c r="F67" s="71">
        <f>SUM(B:E!F67)</f>
        <v>0</v>
      </c>
      <c r="G67" s="71">
        <f>SUM(B:E!G67)</f>
        <v>0</v>
      </c>
      <c r="H67" s="71">
        <f>SUM(B:E!H67)</f>
        <v>0</v>
      </c>
      <c r="I67" s="71">
        <f>SUM(B:E!I67)</f>
        <v>0</v>
      </c>
      <c r="J67" s="71">
        <f>SUM(B:E!J67)</f>
        <v>0</v>
      </c>
    </row>
    <row r="68" spans="1:10" x14ac:dyDescent="0.2">
      <c r="A68" s="18">
        <f t="shared" si="9"/>
        <v>3</v>
      </c>
      <c r="B68" s="87"/>
      <c r="C68" s="49" t="s">
        <v>61</v>
      </c>
      <c r="D68" s="45" t="s">
        <v>58</v>
      </c>
      <c r="E68" s="71">
        <f>SUM(B:E!E68)</f>
        <v>0</v>
      </c>
      <c r="F68" s="71">
        <f>SUM(B:E!F68)</f>
        <v>0</v>
      </c>
      <c r="G68" s="71">
        <f>SUM(B:E!G68)</f>
        <v>0</v>
      </c>
      <c r="H68" s="71">
        <f>SUM(B:E!H68)</f>
        <v>0</v>
      </c>
      <c r="I68" s="71">
        <f>SUM(B:E!I68)</f>
        <v>0</v>
      </c>
      <c r="J68" s="71">
        <f>SUM(B:E!J68)</f>
        <v>0</v>
      </c>
    </row>
    <row r="69" spans="1:10" x14ac:dyDescent="0.2">
      <c r="A69" s="18">
        <f t="shared" si="9"/>
        <v>3</v>
      </c>
      <c r="B69" s="87"/>
      <c r="C69" s="49" t="s">
        <v>60</v>
      </c>
      <c r="D69" s="45" t="s">
        <v>57</v>
      </c>
      <c r="E69" s="71">
        <f>SUM(B:E!E69)</f>
        <v>0</v>
      </c>
      <c r="F69" s="71">
        <f>SUM(B:E!F69)</f>
        <v>0</v>
      </c>
      <c r="G69" s="71">
        <f>SUM(B:E!G69)</f>
        <v>0</v>
      </c>
      <c r="H69" s="71">
        <f>SUM(B:E!H69)</f>
        <v>0</v>
      </c>
      <c r="I69" s="71">
        <f>SUM(B:E!I69)</f>
        <v>0</v>
      </c>
      <c r="J69" s="71">
        <f>SUM(B:E!J69)</f>
        <v>0</v>
      </c>
    </row>
    <row r="70" spans="1:10" x14ac:dyDescent="0.2">
      <c r="A70" s="18">
        <f t="shared" si="9"/>
        <v>3</v>
      </c>
      <c r="B70" s="25" t="s">
        <v>111</v>
      </c>
      <c r="C70" s="90" t="s">
        <v>24</v>
      </c>
      <c r="D70" s="45" t="s">
        <v>13</v>
      </c>
      <c r="E70" s="71">
        <f>SUM(B:E!E70)</f>
        <v>0</v>
      </c>
      <c r="F70" s="71">
        <f>SUM(B:E!F70)</f>
        <v>0</v>
      </c>
      <c r="G70" s="71">
        <f>SUM(B:E!G70)</f>
        <v>0</v>
      </c>
      <c r="H70" s="71">
        <f>SUM(B:E!H70)</f>
        <v>0</v>
      </c>
      <c r="I70" s="71">
        <f>SUM(B:E!I70)</f>
        <v>0</v>
      </c>
      <c r="J70" s="71">
        <f>SUM(B:E!J70)</f>
        <v>0</v>
      </c>
    </row>
    <row r="71" spans="1:10" x14ac:dyDescent="0.2">
      <c r="A71" s="16">
        <v>1</v>
      </c>
      <c r="B71" s="28"/>
      <c r="C71" s="24"/>
      <c r="D71" s="29"/>
      <c r="E71" s="69"/>
      <c r="F71" s="69"/>
      <c r="G71" s="69"/>
      <c r="H71" s="69"/>
      <c r="I71" s="69"/>
      <c r="J71" s="69"/>
    </row>
    <row r="72" spans="1:10" x14ac:dyDescent="0.2">
      <c r="A72" s="16">
        <v>1</v>
      </c>
      <c r="B72" s="28"/>
      <c r="C72" s="53" t="s">
        <v>36</v>
      </c>
      <c r="D72" s="29"/>
      <c r="E72" s="69"/>
      <c r="F72" s="69"/>
      <c r="G72" s="69"/>
      <c r="H72" s="69"/>
      <c r="I72" s="69"/>
      <c r="J72" s="69"/>
    </row>
    <row r="73" spans="1:10" x14ac:dyDescent="0.2">
      <c r="A73" s="18">
        <f t="shared" ref="A73:A84" si="16">IF(MAX(E73:J73)=0,IF(MIN(E73:J73)=0,3,2),2)</f>
        <v>2</v>
      </c>
      <c r="B73" s="28"/>
      <c r="C73" s="24" t="s">
        <v>47</v>
      </c>
      <c r="D73" s="45"/>
      <c r="E73" s="72">
        <f t="shared" ref="E73:J73" si="17">E75+E81+E83</f>
        <v>160</v>
      </c>
      <c r="F73" s="72">
        <f t="shared" si="17"/>
        <v>160</v>
      </c>
      <c r="G73" s="72">
        <f t="shared" si="17"/>
        <v>150</v>
      </c>
      <c r="H73" s="72">
        <f t="shared" si="17"/>
        <v>0</v>
      </c>
      <c r="I73" s="72">
        <f t="shared" si="17"/>
        <v>0</v>
      </c>
      <c r="J73" s="72">
        <f t="shared" si="17"/>
        <v>0</v>
      </c>
    </row>
    <row r="74" spans="1:10" x14ac:dyDescent="0.2">
      <c r="A74" s="18">
        <f t="shared" si="16"/>
        <v>2</v>
      </c>
      <c r="B74" s="28"/>
      <c r="C74" s="24" t="s">
        <v>48</v>
      </c>
      <c r="D74" s="45"/>
      <c r="E74" s="72">
        <f t="shared" ref="E74:J74" si="18">E78+E82+E84</f>
        <v>160</v>
      </c>
      <c r="F74" s="72">
        <f t="shared" si="18"/>
        <v>160</v>
      </c>
      <c r="G74" s="72">
        <f t="shared" si="18"/>
        <v>150</v>
      </c>
      <c r="H74" s="72">
        <f t="shared" si="18"/>
        <v>0</v>
      </c>
      <c r="I74" s="72">
        <f t="shared" si="18"/>
        <v>0</v>
      </c>
      <c r="J74" s="72">
        <f t="shared" si="18"/>
        <v>0</v>
      </c>
    </row>
    <row r="75" spans="1:10" x14ac:dyDescent="0.2">
      <c r="A75" s="18">
        <f t="shared" si="16"/>
        <v>2</v>
      </c>
      <c r="B75" s="28"/>
      <c r="C75" s="24" t="s">
        <v>34</v>
      </c>
      <c r="D75" s="45"/>
      <c r="E75" s="72">
        <f t="shared" ref="E75:J75" si="19">SUM(E76:E77)</f>
        <v>160</v>
      </c>
      <c r="F75" s="72">
        <f t="shared" si="19"/>
        <v>160</v>
      </c>
      <c r="G75" s="72">
        <f t="shared" si="19"/>
        <v>150</v>
      </c>
      <c r="H75" s="72">
        <f t="shared" si="19"/>
        <v>0</v>
      </c>
      <c r="I75" s="72">
        <f t="shared" si="19"/>
        <v>0</v>
      </c>
      <c r="J75" s="72">
        <f t="shared" si="19"/>
        <v>0</v>
      </c>
    </row>
    <row r="76" spans="1:10" x14ac:dyDescent="0.2">
      <c r="A76" s="18">
        <f t="shared" si="16"/>
        <v>2</v>
      </c>
      <c r="B76" s="28"/>
      <c r="C76" s="60" t="s">
        <v>49</v>
      </c>
      <c r="D76" s="45"/>
      <c r="E76" s="71">
        <f>SUM(B:E!E76)</f>
        <v>160</v>
      </c>
      <c r="F76" s="71">
        <f>SUM(B:E!F76)</f>
        <v>160</v>
      </c>
      <c r="G76" s="71">
        <f>SUM(B:E!G76)</f>
        <v>150</v>
      </c>
      <c r="H76" s="71">
        <f>SUM(B:E!H76)</f>
        <v>0</v>
      </c>
      <c r="I76" s="71">
        <f>SUM(B:E!I76)</f>
        <v>0</v>
      </c>
      <c r="J76" s="71">
        <f>SUM(B:E!J76)</f>
        <v>0</v>
      </c>
    </row>
    <row r="77" spans="1:10" x14ac:dyDescent="0.2">
      <c r="A77" s="18">
        <f t="shared" si="16"/>
        <v>3</v>
      </c>
      <c r="B77" s="28"/>
      <c r="C77" s="60" t="s">
        <v>50</v>
      </c>
      <c r="D77" s="45"/>
      <c r="E77" s="71">
        <f>SUM(B:E!E77)</f>
        <v>0</v>
      </c>
      <c r="F77" s="71">
        <f>SUM(B:E!F77)</f>
        <v>0</v>
      </c>
      <c r="G77" s="71">
        <f>SUM(B:E!G77)</f>
        <v>0</v>
      </c>
      <c r="H77" s="71">
        <f>SUM(B:E!H77)</f>
        <v>0</v>
      </c>
      <c r="I77" s="71">
        <f>SUM(B:E!I77)</f>
        <v>0</v>
      </c>
      <c r="J77" s="71">
        <f>SUM(B:E!J77)</f>
        <v>0</v>
      </c>
    </row>
    <row r="78" spans="1:10" x14ac:dyDescent="0.2">
      <c r="A78" s="18">
        <f t="shared" si="16"/>
        <v>2</v>
      </c>
      <c r="B78" s="28"/>
      <c r="C78" s="24" t="s">
        <v>35</v>
      </c>
      <c r="D78" s="45"/>
      <c r="E78" s="72">
        <f t="shared" ref="E78:J78" si="20">SUM(E79:E80)</f>
        <v>160</v>
      </c>
      <c r="F78" s="72">
        <f t="shared" si="20"/>
        <v>160</v>
      </c>
      <c r="G78" s="72">
        <f t="shared" si="20"/>
        <v>150</v>
      </c>
      <c r="H78" s="72">
        <f t="shared" si="20"/>
        <v>0</v>
      </c>
      <c r="I78" s="72">
        <f t="shared" si="20"/>
        <v>0</v>
      </c>
      <c r="J78" s="72">
        <f t="shared" si="20"/>
        <v>0</v>
      </c>
    </row>
    <row r="79" spans="1:10" x14ac:dyDescent="0.2">
      <c r="A79" s="18">
        <f t="shared" si="16"/>
        <v>2</v>
      </c>
      <c r="B79" s="28"/>
      <c r="C79" s="31" t="s">
        <v>53</v>
      </c>
      <c r="D79" s="45"/>
      <c r="E79" s="71">
        <f>SUM(B:E!E79)</f>
        <v>160</v>
      </c>
      <c r="F79" s="71">
        <f>SUM(B:E!F79)</f>
        <v>160</v>
      </c>
      <c r="G79" s="71">
        <f>SUM(B:E!G79)</f>
        <v>150</v>
      </c>
      <c r="H79" s="71">
        <f>SUM(B:E!H79)</f>
        <v>0</v>
      </c>
      <c r="I79" s="71">
        <f>SUM(B:E!I79)</f>
        <v>0</v>
      </c>
      <c r="J79" s="71">
        <f>SUM(B:E!J79)</f>
        <v>0</v>
      </c>
    </row>
    <row r="80" spans="1:10" x14ac:dyDescent="0.2">
      <c r="A80" s="18">
        <f t="shared" si="16"/>
        <v>3</v>
      </c>
      <c r="B80" s="28"/>
      <c r="C80" s="31" t="s">
        <v>54</v>
      </c>
      <c r="D80" s="45"/>
      <c r="E80" s="71">
        <f>SUM(B:E!E80)</f>
        <v>0</v>
      </c>
      <c r="F80" s="71">
        <f>SUM(B:E!F80)</f>
        <v>0</v>
      </c>
      <c r="G80" s="71">
        <f>SUM(B:E!G80)</f>
        <v>0</v>
      </c>
      <c r="H80" s="71">
        <f>SUM(B:E!H80)</f>
        <v>0</v>
      </c>
      <c r="I80" s="71">
        <f>SUM(B:E!I80)</f>
        <v>0</v>
      </c>
      <c r="J80" s="71">
        <f>SUM(B:E!J80)</f>
        <v>0</v>
      </c>
    </row>
    <row r="81" spans="1:10" ht="25.5" x14ac:dyDescent="0.2">
      <c r="A81" s="18">
        <f>IF(MAX(E81:J81)=0,IF(MIN(E81:J81)=0,3,2),2)</f>
        <v>3</v>
      </c>
      <c r="B81" s="28"/>
      <c r="C81" s="23" t="s">
        <v>125</v>
      </c>
      <c r="D81" s="45"/>
      <c r="E81" s="71">
        <f>SUM(B:E!E81)</f>
        <v>0</v>
      </c>
      <c r="F81" s="71">
        <f>SUM(B:E!F81)</f>
        <v>0</v>
      </c>
      <c r="G81" s="71">
        <f>SUM(B:E!G81)</f>
        <v>0</v>
      </c>
      <c r="H81" s="71">
        <f>SUM(B:E!H81)</f>
        <v>0</v>
      </c>
      <c r="I81" s="71">
        <f>SUM(B:E!I81)</f>
        <v>0</v>
      </c>
      <c r="J81" s="71">
        <f>SUM(B:E!J81)</f>
        <v>0</v>
      </c>
    </row>
    <row r="82" spans="1:10" ht="25.5" x14ac:dyDescent="0.2">
      <c r="A82" s="18">
        <f>IF(MAX(E82:J82)=0,IF(MIN(E82:J82)=0,3,2),2)</f>
        <v>3</v>
      </c>
      <c r="B82" s="28"/>
      <c r="C82" s="23" t="s">
        <v>126</v>
      </c>
      <c r="D82" s="45"/>
      <c r="E82" s="71">
        <f>SUM(B:E!E82)</f>
        <v>0</v>
      </c>
      <c r="F82" s="71">
        <f>SUM(B:E!F82)</f>
        <v>0</v>
      </c>
      <c r="G82" s="71">
        <f>SUM(B:E!G82)</f>
        <v>0</v>
      </c>
      <c r="H82" s="71">
        <f>SUM(B:E!H82)</f>
        <v>0</v>
      </c>
      <c r="I82" s="71">
        <f>SUM(B:E!I82)</f>
        <v>0</v>
      </c>
      <c r="J82" s="71">
        <f>SUM(B:E!J82)</f>
        <v>0</v>
      </c>
    </row>
    <row r="83" spans="1:10" ht="25.5" x14ac:dyDescent="0.2">
      <c r="A83" s="18">
        <f t="shared" si="16"/>
        <v>3</v>
      </c>
      <c r="B83" s="28"/>
      <c r="C83" s="151" t="s">
        <v>791</v>
      </c>
      <c r="D83" s="45"/>
      <c r="E83" s="71">
        <f>SUM(B:E!E83)</f>
        <v>0</v>
      </c>
      <c r="F83" s="71">
        <f>SUM(B:E!F83)</f>
        <v>0</v>
      </c>
      <c r="G83" s="71">
        <f>SUM(B:E!G83)</f>
        <v>0</v>
      </c>
      <c r="H83" s="71">
        <f>SUM(B:E!H83)</f>
        <v>0</v>
      </c>
      <c r="I83" s="71">
        <f>SUM(B:E!I83)</f>
        <v>0</v>
      </c>
      <c r="J83" s="71">
        <f>SUM(B:E!J83)</f>
        <v>0</v>
      </c>
    </row>
    <row r="84" spans="1:10" ht="25.5" x14ac:dyDescent="0.2">
      <c r="A84" s="18">
        <f t="shared" si="16"/>
        <v>3</v>
      </c>
      <c r="B84" s="28"/>
      <c r="C84" s="151" t="s">
        <v>792</v>
      </c>
      <c r="D84" s="45"/>
      <c r="E84" s="71">
        <f>SUM(B:E!E84)</f>
        <v>0</v>
      </c>
      <c r="F84" s="71">
        <f>SUM(B:E!F84)</f>
        <v>0</v>
      </c>
      <c r="G84" s="71">
        <f>SUM(B:E!G84)</f>
        <v>0</v>
      </c>
      <c r="H84" s="71">
        <f>SUM(B:E!H84)</f>
        <v>0</v>
      </c>
      <c r="I84" s="71">
        <f>SUM(B:E!I84)</f>
        <v>0</v>
      </c>
      <c r="J84" s="71">
        <f>SUM(B:E!J84)</f>
        <v>0</v>
      </c>
    </row>
    <row r="85" spans="1:10" x14ac:dyDescent="0.2">
      <c r="A85" s="16">
        <v>1</v>
      </c>
      <c r="B85" s="124"/>
      <c r="C85" s="125"/>
      <c r="D85" s="126"/>
      <c r="E85" s="68"/>
      <c r="F85" s="68"/>
      <c r="G85" s="68"/>
      <c r="H85" s="68"/>
      <c r="I85" s="68"/>
      <c r="J85" s="68"/>
    </row>
  </sheetData>
  <sheetProtection password="F284" sheet="1" objects="1" scenarios="1"/>
  <autoFilter ref="A1:A85"/>
  <dataConsolidate/>
  <printOptions horizontalCentered="1"/>
  <pageMargins left="0" right="0" top="0.39370078740157483" bottom="0.39370078740157483" header="0.11811023622047245" footer="0.11811023622047245"/>
  <pageSetup paperSize="9" scale="57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37" r:id="rId4" name="Button 1">
              <controlPr defaultSize="0" print="0" autoFill="0" autoPict="0" macro="[0]!InsertSheet">
                <anchor moveWithCells="1" sizeWithCells="1">
                  <from>
                    <xdr:col>4</xdr:col>
                    <xdr:colOff>85725</xdr:colOff>
                    <xdr:row>1</xdr:row>
                    <xdr:rowOff>0</xdr:rowOff>
                  </from>
                  <to>
                    <xdr:col>4</xdr:col>
                    <xdr:colOff>1019175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8" r:id="rId5" name="Drop Down 2">
              <controlPr defaultSize="0" print="0" autoFill="0" autoLine="0" autoPict="0" macro="[0]!Box_Change_Rows">
                <anchor moveWithCells="1">
                  <from>
                    <xdr:col>2</xdr:col>
                    <xdr:colOff>76200</xdr:colOff>
                    <xdr:row>9</xdr:row>
                    <xdr:rowOff>9525</xdr:rowOff>
                  </from>
                  <to>
                    <xdr:col>2</xdr:col>
                    <xdr:colOff>1266825</xdr:colOff>
                    <xdr:row>10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sheetProtection sheet="1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8"/>
  <dimension ref="A1:J85"/>
  <sheetViews>
    <sheetView topLeftCell="B4" zoomScaleNormal="100" workbookViewId="0">
      <pane xSplit="3" ySplit="10" topLeftCell="E62" activePane="bottomRight" state="frozen"/>
      <selection activeCell="B4" sqref="B4"/>
      <selection pane="topRight" activeCell="E4" sqref="E4"/>
      <selection pane="bottomLeft" activeCell="B14" sqref="B14"/>
      <selection pane="bottomRight" activeCell="D14" sqref="D14"/>
    </sheetView>
  </sheetViews>
  <sheetFormatPr defaultColWidth="10.5703125" defaultRowHeight="13.15" customHeight="1" x14ac:dyDescent="0.2"/>
  <cols>
    <col min="1" max="1" width="3" style="4" hidden="1" customWidth="1"/>
    <col min="2" max="2" width="14.7109375" style="2" customWidth="1"/>
    <col min="3" max="3" width="67.7109375" style="4" customWidth="1"/>
    <col min="4" max="4" width="6.28515625" style="6" customWidth="1"/>
    <col min="5" max="10" width="15.7109375" style="4" customWidth="1"/>
    <col min="11" max="16384" width="10.5703125" style="4"/>
  </cols>
  <sheetData>
    <row r="1" spans="1:10" ht="13.15" customHeight="1" x14ac:dyDescent="0.2">
      <c r="A1" s="1">
        <v>1</v>
      </c>
      <c r="B1" s="91"/>
      <c r="C1" s="51"/>
      <c r="D1" s="3"/>
    </row>
    <row r="2" spans="1:10" ht="13.15" customHeight="1" x14ac:dyDescent="0.2">
      <c r="A2" s="1">
        <v>1</v>
      </c>
      <c r="C2" s="75"/>
      <c r="D2" s="5"/>
    </row>
    <row r="3" spans="1:10" ht="13.15" customHeight="1" x14ac:dyDescent="0.2">
      <c r="A3" s="1">
        <v>1</v>
      </c>
      <c r="C3" s="51"/>
    </row>
    <row r="4" spans="1:10" ht="26.25" thickBot="1" x14ac:dyDescent="0.25">
      <c r="A4" s="1">
        <v>1</v>
      </c>
      <c r="B4" s="153" t="s">
        <v>246</v>
      </c>
      <c r="C4" s="158" t="s">
        <v>801</v>
      </c>
    </row>
    <row r="5" spans="1:10" ht="39" thickBot="1" x14ac:dyDescent="0.25">
      <c r="A5" s="1">
        <v>1</v>
      </c>
      <c r="B5" s="153" t="s">
        <v>248</v>
      </c>
      <c r="C5" s="159" t="s">
        <v>802</v>
      </c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ht="13.15" customHeight="1" x14ac:dyDescent="0.2">
      <c r="A7" s="1">
        <v>1</v>
      </c>
      <c r="B7" s="62"/>
      <c r="C7" s="9"/>
      <c r="D7" s="63"/>
      <c r="E7" s="67"/>
      <c r="F7" s="67"/>
      <c r="G7" s="67"/>
      <c r="H7" s="67"/>
      <c r="I7" s="67"/>
      <c r="J7" s="67"/>
    </row>
    <row r="8" spans="1:10" ht="13.15" customHeight="1" x14ac:dyDescent="0.2">
      <c r="A8" s="1">
        <v>1</v>
      </c>
      <c r="B8" s="64"/>
      <c r="C8" s="10" t="str">
        <f>IF(ISBLANK(P_Total!C8)," ",P_Total!C8)</f>
        <v>П О К А З А Т Е Л И</v>
      </c>
      <c r="D8" s="92" t="str">
        <f>IF(ISBLANK(P_Total!D8)," ",P_Total!D8)</f>
        <v xml:space="preserve"> </v>
      </c>
      <c r="E8" s="122" t="str">
        <f>IF(ISBLANK(P_Total!E8)," ",P_Total!E8)</f>
        <v>Закон</v>
      </c>
      <c r="F8" s="122" t="str">
        <f>IF(ISBLANK(P_Total!F8)," ",P_Total!F8)</f>
        <v>Уточнен</v>
      </c>
      <c r="G8" s="122" t="str">
        <f>IF(ISBLANK(P_Total!G8)," ",P_Total!G8)</f>
        <v>Отчет</v>
      </c>
      <c r="H8" s="122" t="str">
        <f>IF(ISBLANK(P_Total!H8)," ",P_Total!H8)</f>
        <v>Отчет</v>
      </c>
      <c r="I8" s="122" t="str">
        <f>IF(ISBLANK(P_Total!I8)," ",P_Total!I8)</f>
        <v>Отчет</v>
      </c>
      <c r="J8" s="122" t="str">
        <f>IF(ISBLANK(P_Total!J8)," ",P_Total!J8)</f>
        <v>Отчет</v>
      </c>
    </row>
    <row r="9" spans="1:10" ht="13.15" customHeight="1" x14ac:dyDescent="0.2">
      <c r="A9" s="1">
        <v>1</v>
      </c>
      <c r="B9" s="64"/>
      <c r="C9" s="11" t="str">
        <f>IF(ISBLANK(P_Total!C9)," ",P_Total!C9)</f>
        <v xml:space="preserve"> </v>
      </c>
      <c r="D9" s="10" t="str">
        <f>IF(ISBLANK(P_Total!D9)," ",P_Total!D9)</f>
        <v xml:space="preserve"> </v>
      </c>
      <c r="E9" s="81" t="str">
        <f>IF(ISBLANK(P_Total!E9)," ",P_Total!E9)</f>
        <v xml:space="preserve"> </v>
      </c>
      <c r="F9" s="81" t="str">
        <f>IF(ISBLANK(P_Total!F9)," ",P_Total!F9)</f>
        <v>план</v>
      </c>
      <c r="G9" s="81" t="str">
        <f>IF(ISBLANK(P_Total!G9)," ",P_Total!G9)</f>
        <v>към 31 март</v>
      </c>
      <c r="H9" s="81" t="str">
        <f>IF(ISBLANK(P_Total!H9)," ",P_Total!H9)</f>
        <v>към 30 юни</v>
      </c>
      <c r="I9" s="81" t="str">
        <f>IF(ISBLANK(P_Total!I9)," ",P_Total!I9)</f>
        <v>към 30 септември</v>
      </c>
      <c r="J9" s="81" t="str">
        <f>IF(ISBLANK(P_Total!J9)," ",P_Total!J9)</f>
        <v>към 31 декември</v>
      </c>
    </row>
    <row r="10" spans="1:10" ht="13.15" customHeight="1" x14ac:dyDescent="0.2">
      <c r="A10" s="1">
        <v>1</v>
      </c>
      <c r="B10" s="64"/>
      <c r="C10" s="52" t="str">
        <f>IF(ISBLANK(P_Total!C10)," ",P_Total!C10)</f>
        <v xml:space="preserve"> (в лева)</v>
      </c>
      <c r="D10" s="10" t="str">
        <f>IF(ISBLANK(P_Total!D10)," ",P_Total!D10)</f>
        <v xml:space="preserve"> </v>
      </c>
      <c r="E10" s="82" t="str">
        <f>IF(ISBLANK(P_Total!E10)," ",P_Total!E10)</f>
        <v>2020 г.</v>
      </c>
      <c r="F10" s="82" t="str">
        <f>IF(ISBLANK(P_Total!F10)," ",P_Total!F10)</f>
        <v>2020 г.</v>
      </c>
      <c r="G10" s="82" t="str">
        <f>IF(ISBLANK(P_Total!G10)," ",P_Total!G10)</f>
        <v>2020 г.</v>
      </c>
      <c r="H10" s="82" t="str">
        <f>IF(ISBLANK(P_Total!H10)," ",P_Total!H10)</f>
        <v>2020 г.</v>
      </c>
      <c r="I10" s="82" t="str">
        <f>IF(ISBLANK(P_Total!I10)," ",P_Total!I10)</f>
        <v>2020 г.</v>
      </c>
      <c r="J10" s="82" t="str">
        <f>IF(ISBLANK(P_Total!J10)," ",P_Total!J10)</f>
        <v>2020 г.</v>
      </c>
    </row>
    <row r="11" spans="1:10" s="7" customFormat="1" ht="13.15" customHeight="1" thickBot="1" x14ac:dyDescent="0.25">
      <c r="A11" s="1">
        <v>1</v>
      </c>
      <c r="B11" s="65"/>
      <c r="C11" s="13" t="str">
        <f>IF(ISBLANK(P_Total!C11)," ",P_Total!C11)</f>
        <v xml:space="preserve"> </v>
      </c>
      <c r="D11" s="13" t="str">
        <f>IF(ISBLANK(P_Total!D11)," ",P_Total!D11)</f>
        <v xml:space="preserve"> </v>
      </c>
      <c r="E11" s="83" t="str">
        <f>IF(ISBLANK(P_Total!E11)," ",P_Total!E11)</f>
        <v xml:space="preserve"> </v>
      </c>
      <c r="F11" s="83" t="str">
        <f>IF(ISBLANK(P_Total!F11)," ",P_Total!F11)</f>
        <v xml:space="preserve"> </v>
      </c>
      <c r="G11" s="83" t="str">
        <f>IF(ISBLANK(P_Total!G11)," ",P_Total!G11)</f>
        <v xml:space="preserve"> </v>
      </c>
      <c r="H11" s="83" t="str">
        <f>IF(ISBLANK(P_Total!H11)," ",P_Total!H11)</f>
        <v xml:space="preserve"> </v>
      </c>
      <c r="I11" s="83" t="str">
        <f>IF(ISBLANK(P_Total!I11)," ",P_Total!I11)</f>
        <v xml:space="preserve"> </v>
      </c>
      <c r="J11" s="83" t="str">
        <f>IF(ISBLANK(P_Total!J11)," ",P_Total!J11)</f>
        <v xml:space="preserve"> </v>
      </c>
    </row>
    <row r="12" spans="1:10" ht="13.15" customHeight="1" thickBot="1" x14ac:dyDescent="0.25">
      <c r="A12" s="1">
        <v>1</v>
      </c>
      <c r="B12" s="66"/>
      <c r="C12" s="13" t="str">
        <f>IF(ISBLANK(P_Total!C12)," ",P_Total!C12)</f>
        <v xml:space="preserve"> A</v>
      </c>
      <c r="D12" s="13" t="str">
        <f>IF(ISBLANK(P_Total!D12)," ",P_Total!D12)</f>
        <v xml:space="preserve"> </v>
      </c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ht="13.15" customHeight="1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ht="12.75" x14ac:dyDescent="0.2">
      <c r="A14" s="1">
        <v>1</v>
      </c>
      <c r="B14" s="37"/>
      <c r="C14" s="38" t="s">
        <v>113</v>
      </c>
      <c r="D14" s="39" t="s">
        <v>27</v>
      </c>
      <c r="E14" s="68">
        <f t="shared" ref="E14:J14" si="0">E16</f>
        <v>8126500</v>
      </c>
      <c r="F14" s="68">
        <f t="shared" si="0"/>
        <v>8126500</v>
      </c>
      <c r="G14" s="68">
        <f t="shared" si="0"/>
        <v>1338934</v>
      </c>
      <c r="H14" s="68">
        <f t="shared" si="0"/>
        <v>0</v>
      </c>
      <c r="I14" s="68">
        <f t="shared" si="0"/>
        <v>0</v>
      </c>
      <c r="J14" s="68">
        <f t="shared" si="0"/>
        <v>0</v>
      </c>
    </row>
    <row r="15" spans="1:10" ht="12.75" x14ac:dyDescent="0.2">
      <c r="A15" s="1">
        <v>1</v>
      </c>
      <c r="B15" s="11"/>
      <c r="C15" s="40"/>
      <c r="D15" s="41"/>
      <c r="E15" s="69"/>
      <c r="F15" s="69"/>
      <c r="G15" s="69"/>
      <c r="H15" s="69"/>
      <c r="I15" s="69"/>
      <c r="J15" s="69"/>
    </row>
    <row r="16" spans="1:10" s="8" customFormat="1" ht="12.75" x14ac:dyDescent="0.2">
      <c r="A16" s="16">
        <v>1</v>
      </c>
      <c r="B16" s="25"/>
      <c r="C16" s="54" t="s">
        <v>25</v>
      </c>
      <c r="D16" s="55"/>
      <c r="E16" s="69">
        <f t="shared" ref="E16:J16" si="1">SUBTOTAL(9,E17:E70)</f>
        <v>8126500</v>
      </c>
      <c r="F16" s="69">
        <f t="shared" si="1"/>
        <v>8126500</v>
      </c>
      <c r="G16" s="69">
        <f t="shared" si="1"/>
        <v>1338934</v>
      </c>
      <c r="H16" s="69">
        <f t="shared" si="1"/>
        <v>0</v>
      </c>
      <c r="I16" s="69">
        <f t="shared" si="1"/>
        <v>0</v>
      </c>
      <c r="J16" s="69">
        <f t="shared" si="1"/>
        <v>0</v>
      </c>
    </row>
    <row r="17" spans="1:10" s="8" customFormat="1" ht="12.75" x14ac:dyDescent="0.2">
      <c r="A17" s="16">
        <v>1</v>
      </c>
      <c r="B17" s="25" t="s">
        <v>14</v>
      </c>
      <c r="C17" s="54" t="s">
        <v>93</v>
      </c>
      <c r="D17" s="55"/>
      <c r="E17" s="69">
        <f t="shared" ref="E17:J17" si="2">SUBTOTAL(9,E18:E36)</f>
        <v>8126500</v>
      </c>
      <c r="F17" s="69">
        <f t="shared" si="2"/>
        <v>8126500</v>
      </c>
      <c r="G17" s="69">
        <f t="shared" si="2"/>
        <v>1338934</v>
      </c>
      <c r="H17" s="69">
        <f t="shared" si="2"/>
        <v>0</v>
      </c>
      <c r="I17" s="69">
        <f t="shared" si="2"/>
        <v>0</v>
      </c>
      <c r="J17" s="69">
        <f t="shared" si="2"/>
        <v>0</v>
      </c>
    </row>
    <row r="18" spans="1:10" s="8" customFormat="1" ht="12.75" x14ac:dyDescent="0.2">
      <c r="A18" s="18">
        <f t="shared" ref="A18:A36" si="3">IF(MAX(E18:J18)=0,IF(MIN(E18:J18)=0,3,2),2)</f>
        <v>2</v>
      </c>
      <c r="B18" s="84"/>
      <c r="C18" s="54" t="s">
        <v>94</v>
      </c>
      <c r="D18" s="55"/>
      <c r="E18" s="69">
        <f t="shared" ref="E18:J18" si="4">SUBTOTAL(9,E19:E22)</f>
        <v>5494500</v>
      </c>
      <c r="F18" s="69">
        <f t="shared" si="4"/>
        <v>5494500</v>
      </c>
      <c r="G18" s="69">
        <f t="shared" si="4"/>
        <v>1089538</v>
      </c>
      <c r="H18" s="69">
        <f t="shared" si="4"/>
        <v>0</v>
      </c>
      <c r="I18" s="69">
        <f t="shared" si="4"/>
        <v>0</v>
      </c>
      <c r="J18" s="69">
        <f t="shared" si="4"/>
        <v>0</v>
      </c>
    </row>
    <row r="19" spans="1:10" s="8" customFormat="1" ht="25.5" x14ac:dyDescent="0.2">
      <c r="A19" s="18">
        <f t="shared" si="3"/>
        <v>2</v>
      </c>
      <c r="B19" s="42"/>
      <c r="C19" s="85" t="s">
        <v>95</v>
      </c>
      <c r="D19" s="35" t="s">
        <v>2</v>
      </c>
      <c r="E19" s="70">
        <v>4181100</v>
      </c>
      <c r="F19" s="70">
        <v>4181100</v>
      </c>
      <c r="G19" s="70">
        <v>838150</v>
      </c>
      <c r="H19" s="70"/>
      <c r="I19" s="70"/>
      <c r="J19" s="70"/>
    </row>
    <row r="20" spans="1:10" s="8" customFormat="1" ht="12.75" x14ac:dyDescent="0.2">
      <c r="A20" s="18">
        <f t="shared" si="3"/>
        <v>2</v>
      </c>
      <c r="B20" s="43"/>
      <c r="C20" s="34" t="s">
        <v>96</v>
      </c>
      <c r="D20" s="36" t="s">
        <v>3</v>
      </c>
      <c r="E20" s="70">
        <v>492700</v>
      </c>
      <c r="F20" s="70">
        <v>492700</v>
      </c>
      <c r="G20" s="70">
        <v>93565</v>
      </c>
      <c r="H20" s="70"/>
      <c r="I20" s="70"/>
      <c r="J20" s="70"/>
    </row>
    <row r="21" spans="1:10" s="8" customFormat="1" ht="12.75" x14ac:dyDescent="0.2">
      <c r="A21" s="18">
        <f t="shared" si="3"/>
        <v>2</v>
      </c>
      <c r="B21" s="43"/>
      <c r="C21" s="85" t="s">
        <v>116</v>
      </c>
      <c r="D21" s="56" t="s">
        <v>118</v>
      </c>
      <c r="E21" s="70">
        <v>820700</v>
      </c>
      <c r="F21" s="70">
        <v>820700</v>
      </c>
      <c r="G21" s="70">
        <v>157823</v>
      </c>
      <c r="H21" s="70"/>
      <c r="I21" s="70"/>
      <c r="J21" s="70"/>
    </row>
    <row r="22" spans="1:10" s="8" customFormat="1" ht="12.75" x14ac:dyDescent="0.2">
      <c r="A22" s="18">
        <f t="shared" si="3"/>
        <v>3</v>
      </c>
      <c r="B22" s="43"/>
      <c r="C22" s="85" t="s">
        <v>115</v>
      </c>
      <c r="D22" s="56" t="s">
        <v>4</v>
      </c>
      <c r="E22" s="70"/>
      <c r="F22" s="70"/>
      <c r="G22" s="70"/>
      <c r="H22" s="70"/>
      <c r="I22" s="70"/>
      <c r="J22" s="70"/>
    </row>
    <row r="23" spans="1:10" s="8" customFormat="1" ht="12.75" x14ac:dyDescent="0.2">
      <c r="A23" s="18">
        <f t="shared" si="3"/>
        <v>2</v>
      </c>
      <c r="B23" s="84"/>
      <c r="C23" s="54" t="s">
        <v>97</v>
      </c>
      <c r="D23" s="55"/>
      <c r="E23" s="69">
        <f t="shared" ref="E23:J23" si="5">SUBTOTAL(9,E24:E30)</f>
        <v>2432000</v>
      </c>
      <c r="F23" s="69">
        <f t="shared" si="5"/>
        <v>2432000</v>
      </c>
      <c r="G23" s="69">
        <f t="shared" si="5"/>
        <v>241476</v>
      </c>
      <c r="H23" s="69">
        <f t="shared" si="5"/>
        <v>0</v>
      </c>
      <c r="I23" s="69">
        <f t="shared" si="5"/>
        <v>0</v>
      </c>
      <c r="J23" s="69">
        <f t="shared" si="5"/>
        <v>0</v>
      </c>
    </row>
    <row r="24" spans="1:10" s="8" customFormat="1" ht="12.75" x14ac:dyDescent="0.2">
      <c r="A24" s="18">
        <f t="shared" si="3"/>
        <v>2</v>
      </c>
      <c r="B24" s="43"/>
      <c r="C24" s="34" t="s">
        <v>98</v>
      </c>
      <c r="D24" s="36" t="s">
        <v>5</v>
      </c>
      <c r="E24" s="70">
        <v>2382000</v>
      </c>
      <c r="F24" s="70">
        <v>2382000</v>
      </c>
      <c r="G24" s="70">
        <v>194716</v>
      </c>
      <c r="H24" s="70"/>
      <c r="I24" s="70"/>
      <c r="J24" s="70"/>
    </row>
    <row r="25" spans="1:10" s="8" customFormat="1" ht="12.75" x14ac:dyDescent="0.2">
      <c r="A25" s="18">
        <f>IF(MAX(E25:J25)=0,IF(MIN(E25:J25)=0,3,2),2)</f>
        <v>2</v>
      </c>
      <c r="B25" s="43"/>
      <c r="C25" s="34" t="s">
        <v>132</v>
      </c>
      <c r="D25" s="36" t="s">
        <v>131</v>
      </c>
      <c r="E25" s="70">
        <v>50000</v>
      </c>
      <c r="F25" s="70">
        <v>50000</v>
      </c>
      <c r="G25" s="70">
        <v>46760</v>
      </c>
      <c r="H25" s="70"/>
      <c r="I25" s="70"/>
      <c r="J25" s="70"/>
    </row>
    <row r="26" spans="1:10" s="8" customFormat="1" ht="12.75" x14ac:dyDescent="0.2">
      <c r="A26" s="18">
        <f t="shared" si="3"/>
        <v>3</v>
      </c>
      <c r="B26" s="44"/>
      <c r="C26" s="86" t="s">
        <v>99</v>
      </c>
      <c r="D26" s="46"/>
      <c r="E26" s="69">
        <f t="shared" ref="E26:J26" si="6">SUBTOTAL(9,E27:E28)</f>
        <v>0</v>
      </c>
      <c r="F26" s="69">
        <f t="shared" si="6"/>
        <v>0</v>
      </c>
      <c r="G26" s="69">
        <f t="shared" si="6"/>
        <v>0</v>
      </c>
      <c r="H26" s="69">
        <f t="shared" si="6"/>
        <v>0</v>
      </c>
      <c r="I26" s="69">
        <f t="shared" si="6"/>
        <v>0</v>
      </c>
      <c r="J26" s="69">
        <f t="shared" si="6"/>
        <v>0</v>
      </c>
    </row>
    <row r="27" spans="1:10" s="8" customFormat="1" ht="12.75" x14ac:dyDescent="0.2">
      <c r="A27" s="18">
        <f t="shared" si="3"/>
        <v>3</v>
      </c>
      <c r="B27" s="44"/>
      <c r="C27" s="86" t="s">
        <v>100</v>
      </c>
      <c r="D27" s="46"/>
      <c r="E27" s="70"/>
      <c r="F27" s="70"/>
      <c r="G27" s="70"/>
      <c r="H27" s="70"/>
      <c r="I27" s="70"/>
      <c r="J27" s="70"/>
    </row>
    <row r="28" spans="1:10" s="8" customFormat="1" ht="12.75" x14ac:dyDescent="0.2">
      <c r="A28" s="18">
        <f t="shared" si="3"/>
        <v>3</v>
      </c>
      <c r="B28" s="44"/>
      <c r="C28" s="86" t="s">
        <v>101</v>
      </c>
      <c r="D28" s="46"/>
      <c r="E28" s="70"/>
      <c r="F28" s="70"/>
      <c r="G28" s="70"/>
      <c r="H28" s="70"/>
      <c r="I28" s="70"/>
      <c r="J28" s="70"/>
    </row>
    <row r="29" spans="1:10" s="8" customFormat="1" ht="12.75" x14ac:dyDescent="0.2">
      <c r="A29" s="18">
        <f>IF(MAX(E29:J29)=0,IF(MIN(E29:J29)=0,3,2),2)</f>
        <v>3</v>
      </c>
      <c r="B29" s="44"/>
      <c r="C29" s="155" t="s">
        <v>797</v>
      </c>
      <c r="D29" s="156" t="s">
        <v>8</v>
      </c>
      <c r="E29" s="70"/>
      <c r="F29" s="70"/>
      <c r="G29" s="70"/>
      <c r="H29" s="70"/>
      <c r="I29" s="70"/>
      <c r="J29" s="70"/>
    </row>
    <row r="30" spans="1:10" s="8" customFormat="1" ht="25.5" x14ac:dyDescent="0.2">
      <c r="A30" s="18">
        <f t="shared" si="3"/>
        <v>3</v>
      </c>
      <c r="B30" s="44"/>
      <c r="C30" s="86" t="s">
        <v>102</v>
      </c>
      <c r="D30" s="46" t="s">
        <v>10</v>
      </c>
      <c r="E30" s="70"/>
      <c r="F30" s="70"/>
      <c r="G30" s="70"/>
      <c r="H30" s="70"/>
      <c r="I30" s="70"/>
      <c r="J30" s="70"/>
    </row>
    <row r="31" spans="1:10" s="8" customFormat="1" ht="12.75" x14ac:dyDescent="0.2">
      <c r="A31" s="18">
        <f t="shared" si="3"/>
        <v>2</v>
      </c>
      <c r="B31" s="87"/>
      <c r="C31" s="88" t="s">
        <v>103</v>
      </c>
      <c r="D31" s="46"/>
      <c r="E31" s="69">
        <f t="shared" ref="E31:J31" si="7">SUBTOTAL(9,E32:E36)</f>
        <v>200000</v>
      </c>
      <c r="F31" s="69">
        <f t="shared" si="7"/>
        <v>200000</v>
      </c>
      <c r="G31" s="69">
        <f t="shared" si="7"/>
        <v>7920</v>
      </c>
      <c r="H31" s="69">
        <f t="shared" si="7"/>
        <v>0</v>
      </c>
      <c r="I31" s="69">
        <f t="shared" si="7"/>
        <v>0</v>
      </c>
      <c r="J31" s="69">
        <f t="shared" si="7"/>
        <v>0</v>
      </c>
    </row>
    <row r="32" spans="1:10" s="8" customFormat="1" ht="12.75" x14ac:dyDescent="0.2">
      <c r="A32" s="18">
        <f t="shared" si="3"/>
        <v>2</v>
      </c>
      <c r="B32" s="44"/>
      <c r="C32" s="86" t="s">
        <v>104</v>
      </c>
      <c r="D32" s="45" t="s">
        <v>40</v>
      </c>
      <c r="E32" s="70">
        <v>50000</v>
      </c>
      <c r="F32" s="70">
        <v>50000</v>
      </c>
      <c r="G32" s="70"/>
      <c r="H32" s="70"/>
      <c r="I32" s="70"/>
      <c r="J32" s="70"/>
    </row>
    <row r="33" spans="1:10" s="8" customFormat="1" ht="12.75" x14ac:dyDescent="0.2">
      <c r="A33" s="18">
        <f t="shared" si="3"/>
        <v>2</v>
      </c>
      <c r="B33" s="44"/>
      <c r="C33" s="86" t="s">
        <v>105</v>
      </c>
      <c r="D33" s="45" t="s">
        <v>42</v>
      </c>
      <c r="E33" s="70">
        <v>142600</v>
      </c>
      <c r="F33" s="70">
        <v>142600</v>
      </c>
      <c r="G33" s="70">
        <v>7920</v>
      </c>
      <c r="H33" s="70"/>
      <c r="I33" s="70"/>
      <c r="J33" s="70"/>
    </row>
    <row r="34" spans="1:10" s="8" customFormat="1" ht="12.75" x14ac:dyDescent="0.2">
      <c r="A34" s="18">
        <f t="shared" si="3"/>
        <v>2</v>
      </c>
      <c r="B34" s="44"/>
      <c r="C34" s="86" t="s">
        <v>106</v>
      </c>
      <c r="D34" s="45" t="s">
        <v>44</v>
      </c>
      <c r="E34" s="70">
        <v>7400</v>
      </c>
      <c r="F34" s="70">
        <v>7400</v>
      </c>
      <c r="G34" s="70"/>
      <c r="H34" s="70"/>
      <c r="I34" s="70"/>
      <c r="J34" s="70"/>
    </row>
    <row r="35" spans="1:10" s="8" customFormat="1" ht="12.75" x14ac:dyDescent="0.2">
      <c r="A35" s="18">
        <f t="shared" si="3"/>
        <v>3</v>
      </c>
      <c r="B35" s="44"/>
      <c r="C35" s="86" t="s">
        <v>107</v>
      </c>
      <c r="D35" s="45" t="s">
        <v>46</v>
      </c>
      <c r="E35" s="70"/>
      <c r="F35" s="70"/>
      <c r="G35" s="70"/>
      <c r="H35" s="70"/>
      <c r="I35" s="70"/>
      <c r="J35" s="70"/>
    </row>
    <row r="36" spans="1:10" s="8" customFormat="1" ht="12.75" x14ac:dyDescent="0.2">
      <c r="A36" s="18">
        <f t="shared" si="3"/>
        <v>3</v>
      </c>
      <c r="B36" s="44"/>
      <c r="C36" s="86" t="s">
        <v>108</v>
      </c>
      <c r="D36" s="45" t="s">
        <v>28</v>
      </c>
      <c r="E36" s="70"/>
      <c r="F36" s="70"/>
      <c r="G36" s="70"/>
      <c r="H36" s="70"/>
      <c r="I36" s="70"/>
      <c r="J36" s="70"/>
    </row>
    <row r="37" spans="1:10" s="8" customFormat="1" ht="12.75" x14ac:dyDescent="0.2">
      <c r="A37" s="16">
        <v>1</v>
      </c>
      <c r="B37" s="25" t="s">
        <v>109</v>
      </c>
      <c r="C37" s="89" t="s">
        <v>110</v>
      </c>
      <c r="D37" s="55"/>
      <c r="E37" s="69">
        <f t="shared" ref="E37:J37" si="8">SUBTOTAL(9,E38:E69)</f>
        <v>0</v>
      </c>
      <c r="F37" s="69">
        <f t="shared" si="8"/>
        <v>0</v>
      </c>
      <c r="G37" s="69">
        <f t="shared" si="8"/>
        <v>0</v>
      </c>
      <c r="H37" s="69">
        <f t="shared" si="8"/>
        <v>0</v>
      </c>
      <c r="I37" s="69">
        <f t="shared" si="8"/>
        <v>0</v>
      </c>
      <c r="J37" s="69">
        <f t="shared" si="8"/>
        <v>0</v>
      </c>
    </row>
    <row r="38" spans="1:10" s="8" customFormat="1" ht="12.75" x14ac:dyDescent="0.2">
      <c r="A38" s="18">
        <f t="shared" ref="A38:A70" si="9">IF(MAX(E38:J38)=0,IF(MIN(E38:J38)=0,3,2),2)</f>
        <v>3</v>
      </c>
      <c r="B38" s="87"/>
      <c r="C38" s="50" t="s">
        <v>26</v>
      </c>
      <c r="D38" s="55"/>
      <c r="E38" s="69">
        <f t="shared" ref="E38:J38" si="10">SUBTOTAL(9,E39:E56)</f>
        <v>0</v>
      </c>
      <c r="F38" s="69">
        <f t="shared" si="10"/>
        <v>0</v>
      </c>
      <c r="G38" s="69">
        <f t="shared" si="10"/>
        <v>0</v>
      </c>
      <c r="H38" s="69">
        <f t="shared" si="10"/>
        <v>0</v>
      </c>
      <c r="I38" s="69">
        <f t="shared" si="10"/>
        <v>0</v>
      </c>
      <c r="J38" s="69">
        <f t="shared" si="10"/>
        <v>0</v>
      </c>
    </row>
    <row r="39" spans="1:10" s="8" customFormat="1" ht="12.75" x14ac:dyDescent="0.2">
      <c r="A39" s="18">
        <f t="shared" si="9"/>
        <v>3</v>
      </c>
      <c r="B39" s="43"/>
      <c r="C39" s="104" t="s">
        <v>138</v>
      </c>
      <c r="D39" s="55"/>
      <c r="E39" s="69">
        <f t="shared" ref="E39:J39" si="11">SUBTOTAL(9,E40:E42)</f>
        <v>0</v>
      </c>
      <c r="F39" s="69">
        <f t="shared" si="11"/>
        <v>0</v>
      </c>
      <c r="G39" s="69">
        <f t="shared" si="11"/>
        <v>0</v>
      </c>
      <c r="H39" s="69">
        <f t="shared" si="11"/>
        <v>0</v>
      </c>
      <c r="I39" s="69">
        <f t="shared" si="11"/>
        <v>0</v>
      </c>
      <c r="J39" s="69">
        <f t="shared" si="11"/>
        <v>0</v>
      </c>
    </row>
    <row r="40" spans="1:10" s="8" customFormat="1" ht="12.75" x14ac:dyDescent="0.2">
      <c r="A40" s="18">
        <f>IF(MAX(E40:J40)=0,IF(MIN(E40:J40)=0,3,2),2)</f>
        <v>3</v>
      </c>
      <c r="B40" s="43"/>
      <c r="C40" s="115" t="s">
        <v>37</v>
      </c>
      <c r="D40" s="36" t="s">
        <v>3</v>
      </c>
      <c r="E40" s="70"/>
      <c r="F40" s="70"/>
      <c r="G40" s="70"/>
      <c r="H40" s="70"/>
      <c r="I40" s="70"/>
      <c r="J40" s="70"/>
    </row>
    <row r="41" spans="1:10" s="8" customFormat="1" ht="12.75" x14ac:dyDescent="0.2">
      <c r="A41" s="18">
        <f t="shared" si="9"/>
        <v>3</v>
      </c>
      <c r="B41" s="43"/>
      <c r="C41" s="115" t="s">
        <v>117</v>
      </c>
      <c r="D41" s="56" t="s">
        <v>118</v>
      </c>
      <c r="E41" s="70"/>
      <c r="F41" s="70"/>
      <c r="G41" s="70"/>
      <c r="H41" s="70"/>
      <c r="I41" s="70"/>
      <c r="J41" s="70"/>
    </row>
    <row r="42" spans="1:10" s="8" customFormat="1" ht="12.75" x14ac:dyDescent="0.2">
      <c r="A42" s="18">
        <f t="shared" si="9"/>
        <v>3</v>
      </c>
      <c r="B42" s="43"/>
      <c r="C42" s="115" t="s">
        <v>114</v>
      </c>
      <c r="D42" s="56" t="s">
        <v>4</v>
      </c>
      <c r="E42" s="70"/>
      <c r="F42" s="70"/>
      <c r="G42" s="70"/>
      <c r="H42" s="70"/>
      <c r="I42" s="70"/>
      <c r="J42" s="70"/>
    </row>
    <row r="43" spans="1:10" s="8" customFormat="1" ht="12.75" x14ac:dyDescent="0.2">
      <c r="A43" s="18">
        <f t="shared" si="9"/>
        <v>3</v>
      </c>
      <c r="B43" s="43"/>
      <c r="C43" s="57" t="s">
        <v>19</v>
      </c>
      <c r="D43" s="36" t="s">
        <v>5</v>
      </c>
      <c r="E43" s="70"/>
      <c r="F43" s="70"/>
      <c r="G43" s="70"/>
      <c r="H43" s="70"/>
      <c r="I43" s="70"/>
      <c r="J43" s="70"/>
    </row>
    <row r="44" spans="1:10" s="8" customFormat="1" ht="12.75" x14ac:dyDescent="0.2">
      <c r="A44" s="18">
        <f>IF(MAX(E44:J44)=0,IF(MIN(E44:J44)=0,3,2),2)</f>
        <v>3</v>
      </c>
      <c r="B44" s="43"/>
      <c r="C44" s="57" t="s">
        <v>130</v>
      </c>
      <c r="D44" s="36" t="s">
        <v>131</v>
      </c>
      <c r="E44" s="70"/>
      <c r="F44" s="70"/>
      <c r="G44" s="70"/>
      <c r="H44" s="70"/>
      <c r="I44" s="70"/>
      <c r="J44" s="70"/>
    </row>
    <row r="45" spans="1:10" s="8" customFormat="1" ht="12.75" x14ac:dyDescent="0.2">
      <c r="A45" s="18">
        <f t="shared" si="9"/>
        <v>3</v>
      </c>
      <c r="B45" s="43"/>
      <c r="C45" s="49" t="s">
        <v>33</v>
      </c>
      <c r="D45" s="46"/>
      <c r="E45" s="69">
        <f t="shared" ref="E45:J45" si="12">SUBTOTAL(9,E46:E47)</f>
        <v>0</v>
      </c>
      <c r="F45" s="69">
        <f t="shared" si="12"/>
        <v>0</v>
      </c>
      <c r="G45" s="69">
        <f t="shared" si="12"/>
        <v>0</v>
      </c>
      <c r="H45" s="69">
        <f t="shared" si="12"/>
        <v>0</v>
      </c>
      <c r="I45" s="69">
        <f t="shared" si="12"/>
        <v>0</v>
      </c>
      <c r="J45" s="69">
        <f t="shared" si="12"/>
        <v>0</v>
      </c>
    </row>
    <row r="46" spans="1:10" s="8" customFormat="1" ht="12.75" x14ac:dyDescent="0.2">
      <c r="A46" s="18">
        <f t="shared" si="9"/>
        <v>3</v>
      </c>
      <c r="B46" s="43"/>
      <c r="C46" s="61" t="s">
        <v>51</v>
      </c>
      <c r="D46" s="46"/>
      <c r="E46" s="70"/>
      <c r="F46" s="70"/>
      <c r="G46" s="70"/>
      <c r="H46" s="70"/>
      <c r="I46" s="70"/>
      <c r="J46" s="70"/>
    </row>
    <row r="47" spans="1:10" s="8" customFormat="1" ht="12.75" x14ac:dyDescent="0.2">
      <c r="A47" s="18">
        <f t="shared" si="9"/>
        <v>3</v>
      </c>
      <c r="B47" s="43"/>
      <c r="C47" s="61" t="s">
        <v>52</v>
      </c>
      <c r="D47" s="46"/>
      <c r="E47" s="70"/>
      <c r="F47" s="70"/>
      <c r="G47" s="70"/>
      <c r="H47" s="70"/>
      <c r="I47" s="70"/>
      <c r="J47" s="70"/>
    </row>
    <row r="48" spans="1:10" s="8" customFormat="1" ht="12.75" x14ac:dyDescent="0.2">
      <c r="A48" s="18">
        <f t="shared" si="9"/>
        <v>3</v>
      </c>
      <c r="B48" s="44"/>
      <c r="C48" s="48" t="s">
        <v>22</v>
      </c>
      <c r="D48" s="45" t="s">
        <v>11</v>
      </c>
      <c r="E48" s="70"/>
      <c r="F48" s="70"/>
      <c r="G48" s="70"/>
      <c r="H48" s="70"/>
      <c r="I48" s="70"/>
      <c r="J48" s="70"/>
    </row>
    <row r="49" spans="1:10" s="8" customFormat="1" ht="12.75" x14ac:dyDescent="0.2">
      <c r="A49" s="18">
        <f t="shared" si="9"/>
        <v>3</v>
      </c>
      <c r="B49" s="44"/>
      <c r="C49" s="48" t="s">
        <v>29</v>
      </c>
      <c r="D49" s="46" t="s">
        <v>6</v>
      </c>
      <c r="E49" s="70"/>
      <c r="F49" s="70"/>
      <c r="G49" s="70"/>
      <c r="H49" s="70"/>
      <c r="I49" s="70"/>
      <c r="J49" s="70"/>
    </row>
    <row r="50" spans="1:10" s="8" customFormat="1" ht="12.75" x14ac:dyDescent="0.2">
      <c r="A50" s="18">
        <f t="shared" si="9"/>
        <v>3</v>
      </c>
      <c r="B50" s="44"/>
      <c r="C50" s="48" t="s">
        <v>20</v>
      </c>
      <c r="D50" s="46" t="s">
        <v>7</v>
      </c>
      <c r="E50" s="70"/>
      <c r="F50" s="70"/>
      <c r="G50" s="70"/>
      <c r="H50" s="70"/>
      <c r="I50" s="70"/>
      <c r="J50" s="70"/>
    </row>
    <row r="51" spans="1:10" ht="12.75" x14ac:dyDescent="0.2">
      <c r="A51" s="18">
        <f t="shared" si="9"/>
        <v>3</v>
      </c>
      <c r="B51" s="44"/>
      <c r="C51" s="48" t="s">
        <v>21</v>
      </c>
      <c r="D51" s="45" t="s">
        <v>8</v>
      </c>
      <c r="E51" s="70"/>
      <c r="F51" s="70"/>
      <c r="G51" s="70"/>
      <c r="H51" s="70"/>
      <c r="I51" s="70"/>
      <c r="J51" s="70"/>
    </row>
    <row r="52" spans="1:10" ht="12.75" x14ac:dyDescent="0.2">
      <c r="A52" s="18">
        <f t="shared" si="9"/>
        <v>3</v>
      </c>
      <c r="B52" s="44"/>
      <c r="C52" s="49" t="s">
        <v>225</v>
      </c>
      <c r="D52" s="45" t="s">
        <v>31</v>
      </c>
      <c r="E52" s="70"/>
      <c r="F52" s="70"/>
      <c r="G52" s="70"/>
      <c r="H52" s="70"/>
      <c r="I52" s="70"/>
      <c r="J52" s="70"/>
    </row>
    <row r="53" spans="1:10" ht="25.5" x14ac:dyDescent="0.2">
      <c r="A53" s="18">
        <f t="shared" si="9"/>
        <v>3</v>
      </c>
      <c r="B53" s="44"/>
      <c r="C53" s="48" t="s">
        <v>226</v>
      </c>
      <c r="D53" s="46" t="s">
        <v>38</v>
      </c>
      <c r="E53" s="70"/>
      <c r="F53" s="70"/>
      <c r="G53" s="70"/>
      <c r="H53" s="70"/>
      <c r="I53" s="70"/>
      <c r="J53" s="70"/>
    </row>
    <row r="54" spans="1:10" ht="12.75" x14ac:dyDescent="0.2">
      <c r="A54" s="18">
        <f>IF(MAX(E54:J54)=0,IF(MIN(E54:J54)=0,3,2),2)</f>
        <v>3</v>
      </c>
      <c r="B54" s="44"/>
      <c r="C54" s="157" t="s">
        <v>798</v>
      </c>
      <c r="D54" s="156" t="s">
        <v>799</v>
      </c>
      <c r="E54" s="70"/>
      <c r="F54" s="70"/>
      <c r="G54" s="70"/>
      <c r="H54" s="70"/>
      <c r="I54" s="70"/>
      <c r="J54" s="70"/>
    </row>
    <row r="55" spans="1:10" ht="25.5" x14ac:dyDescent="0.2">
      <c r="A55" s="18">
        <f t="shared" si="9"/>
        <v>3</v>
      </c>
      <c r="B55" s="44"/>
      <c r="C55" s="48" t="s">
        <v>800</v>
      </c>
      <c r="D55" s="46" t="s">
        <v>9</v>
      </c>
      <c r="E55" s="70"/>
      <c r="F55" s="70"/>
      <c r="G55" s="70"/>
      <c r="H55" s="70"/>
      <c r="I55" s="70"/>
      <c r="J55" s="70"/>
    </row>
    <row r="56" spans="1:10" ht="25.5" x14ac:dyDescent="0.2">
      <c r="A56" s="18">
        <f t="shared" si="9"/>
        <v>3</v>
      </c>
      <c r="B56" s="44"/>
      <c r="C56" s="49" t="s">
        <v>30</v>
      </c>
      <c r="D56" s="46" t="s">
        <v>10</v>
      </c>
      <c r="E56" s="70"/>
      <c r="F56" s="70"/>
      <c r="G56" s="70"/>
      <c r="H56" s="70"/>
      <c r="I56" s="70"/>
      <c r="J56" s="70"/>
    </row>
    <row r="57" spans="1:10" ht="12.75" x14ac:dyDescent="0.2">
      <c r="A57" s="18">
        <f t="shared" si="9"/>
        <v>3</v>
      </c>
      <c r="B57" s="44"/>
      <c r="C57" s="50" t="s">
        <v>133</v>
      </c>
      <c r="D57" s="45" t="s">
        <v>62</v>
      </c>
      <c r="E57" s="69">
        <f t="shared" ref="E57:J57" si="13">SUBTOTAL(9,E58:E59)</f>
        <v>0</v>
      </c>
      <c r="F57" s="69">
        <f t="shared" si="13"/>
        <v>0</v>
      </c>
      <c r="G57" s="69">
        <f t="shared" si="13"/>
        <v>0</v>
      </c>
      <c r="H57" s="69">
        <f t="shared" si="13"/>
        <v>0</v>
      </c>
      <c r="I57" s="69">
        <f t="shared" si="13"/>
        <v>0</v>
      </c>
      <c r="J57" s="69">
        <f t="shared" si="13"/>
        <v>0</v>
      </c>
    </row>
    <row r="58" spans="1:10" ht="12.75" x14ac:dyDescent="0.2">
      <c r="A58" s="18">
        <f>IF(MAX(E58:J58)=0,IF(MIN(E58:J58)=0,3,2),2)</f>
        <v>3</v>
      </c>
      <c r="B58" s="44"/>
      <c r="C58" s="48" t="s">
        <v>136</v>
      </c>
      <c r="D58" s="45" t="s">
        <v>134</v>
      </c>
      <c r="E58" s="70"/>
      <c r="F58" s="70"/>
      <c r="G58" s="70"/>
      <c r="H58" s="70"/>
      <c r="I58" s="70"/>
      <c r="J58" s="70"/>
    </row>
    <row r="59" spans="1:10" ht="12.75" x14ac:dyDescent="0.2">
      <c r="A59" s="18">
        <f t="shared" si="9"/>
        <v>3</v>
      </c>
      <c r="B59" s="44"/>
      <c r="C59" s="48" t="s">
        <v>137</v>
      </c>
      <c r="D59" s="45" t="s">
        <v>135</v>
      </c>
      <c r="E59" s="70"/>
      <c r="F59" s="70"/>
      <c r="G59" s="70"/>
      <c r="H59" s="70"/>
      <c r="I59" s="70"/>
      <c r="J59" s="70"/>
    </row>
    <row r="60" spans="1:10" ht="12.75" x14ac:dyDescent="0.2">
      <c r="A60" s="18">
        <f t="shared" si="9"/>
        <v>3</v>
      </c>
      <c r="B60" s="87"/>
      <c r="C60" s="50" t="s">
        <v>32</v>
      </c>
      <c r="D60" s="46"/>
      <c r="E60" s="69">
        <f t="shared" ref="E60:J60" si="14">SUBTOTAL(9,E61:E65)</f>
        <v>0</v>
      </c>
      <c r="F60" s="69">
        <f t="shared" si="14"/>
        <v>0</v>
      </c>
      <c r="G60" s="69">
        <f t="shared" si="14"/>
        <v>0</v>
      </c>
      <c r="H60" s="69">
        <f t="shared" si="14"/>
        <v>0</v>
      </c>
      <c r="I60" s="69">
        <f t="shared" si="14"/>
        <v>0</v>
      </c>
      <c r="J60" s="69">
        <f t="shared" si="14"/>
        <v>0</v>
      </c>
    </row>
    <row r="61" spans="1:10" ht="12.75" x14ac:dyDescent="0.2">
      <c r="A61" s="18">
        <f t="shared" si="9"/>
        <v>3</v>
      </c>
      <c r="B61" s="44"/>
      <c r="C61" s="48" t="s">
        <v>39</v>
      </c>
      <c r="D61" s="45" t="s">
        <v>40</v>
      </c>
      <c r="E61" s="70"/>
      <c r="F61" s="70"/>
      <c r="G61" s="70"/>
      <c r="H61" s="70"/>
      <c r="I61" s="70"/>
      <c r="J61" s="70"/>
    </row>
    <row r="62" spans="1:10" ht="12.75" x14ac:dyDescent="0.2">
      <c r="A62" s="18">
        <f t="shared" si="9"/>
        <v>3</v>
      </c>
      <c r="B62" s="44"/>
      <c r="C62" s="48" t="s">
        <v>41</v>
      </c>
      <c r="D62" s="45" t="s">
        <v>42</v>
      </c>
      <c r="E62" s="70"/>
      <c r="F62" s="70"/>
      <c r="G62" s="70"/>
      <c r="H62" s="70"/>
      <c r="I62" s="70"/>
      <c r="J62" s="70"/>
    </row>
    <row r="63" spans="1:10" ht="12.75" x14ac:dyDescent="0.2">
      <c r="A63" s="18">
        <f t="shared" si="9"/>
        <v>3</v>
      </c>
      <c r="B63" s="44"/>
      <c r="C63" s="48" t="s">
        <v>43</v>
      </c>
      <c r="D63" s="45" t="s">
        <v>44</v>
      </c>
      <c r="E63" s="70"/>
      <c r="F63" s="70"/>
      <c r="G63" s="70"/>
      <c r="H63" s="70"/>
      <c r="I63" s="70"/>
      <c r="J63" s="70"/>
    </row>
    <row r="64" spans="1:10" ht="12.75" x14ac:dyDescent="0.2">
      <c r="A64" s="18">
        <f t="shared" si="9"/>
        <v>3</v>
      </c>
      <c r="B64" s="44"/>
      <c r="C64" s="48" t="s">
        <v>45</v>
      </c>
      <c r="D64" s="45" t="s">
        <v>46</v>
      </c>
      <c r="E64" s="70"/>
      <c r="F64" s="70"/>
      <c r="G64" s="70"/>
      <c r="H64" s="70"/>
      <c r="I64" s="70"/>
      <c r="J64" s="70"/>
    </row>
    <row r="65" spans="1:10" ht="12.75" x14ac:dyDescent="0.2">
      <c r="A65" s="18">
        <f t="shared" si="9"/>
        <v>3</v>
      </c>
      <c r="B65" s="44"/>
      <c r="C65" s="48" t="s">
        <v>12</v>
      </c>
      <c r="D65" s="45" t="s">
        <v>28</v>
      </c>
      <c r="E65" s="70"/>
      <c r="F65" s="70"/>
      <c r="G65" s="70"/>
      <c r="H65" s="70"/>
      <c r="I65" s="70"/>
      <c r="J65" s="70"/>
    </row>
    <row r="66" spans="1:10" ht="25.5" x14ac:dyDescent="0.2">
      <c r="A66" s="18">
        <f t="shared" si="9"/>
        <v>3</v>
      </c>
      <c r="B66" s="87"/>
      <c r="C66" s="47" t="s">
        <v>23</v>
      </c>
      <c r="D66" s="45"/>
      <c r="E66" s="69">
        <f t="shared" ref="E66:J66" si="15">SUBTOTAL(9,E67:E69)</f>
        <v>0</v>
      </c>
      <c r="F66" s="69">
        <f t="shared" si="15"/>
        <v>0</v>
      </c>
      <c r="G66" s="69">
        <f t="shared" si="15"/>
        <v>0</v>
      </c>
      <c r="H66" s="69">
        <f t="shared" si="15"/>
        <v>0</v>
      </c>
      <c r="I66" s="69">
        <f t="shared" si="15"/>
        <v>0</v>
      </c>
      <c r="J66" s="69">
        <f t="shared" si="15"/>
        <v>0</v>
      </c>
    </row>
    <row r="67" spans="1:10" ht="12.75" x14ac:dyDescent="0.2">
      <c r="A67" s="18">
        <f t="shared" si="9"/>
        <v>3</v>
      </c>
      <c r="B67" s="87"/>
      <c r="C67" s="49" t="s">
        <v>59</v>
      </c>
      <c r="D67" s="45" t="s">
        <v>56</v>
      </c>
      <c r="E67" s="70"/>
      <c r="F67" s="70"/>
      <c r="G67" s="70"/>
      <c r="H67" s="70"/>
      <c r="I67" s="70"/>
      <c r="J67" s="70"/>
    </row>
    <row r="68" spans="1:10" ht="12.75" x14ac:dyDescent="0.2">
      <c r="A68" s="18">
        <f t="shared" si="9"/>
        <v>3</v>
      </c>
      <c r="B68" s="87"/>
      <c r="C68" s="49" t="s">
        <v>61</v>
      </c>
      <c r="D68" s="45" t="s">
        <v>58</v>
      </c>
      <c r="E68" s="70"/>
      <c r="F68" s="70"/>
      <c r="G68" s="70"/>
      <c r="H68" s="70"/>
      <c r="I68" s="70"/>
      <c r="J68" s="70"/>
    </row>
    <row r="69" spans="1:10" ht="12.75" x14ac:dyDescent="0.2">
      <c r="A69" s="18">
        <f t="shared" si="9"/>
        <v>3</v>
      </c>
      <c r="B69" s="87"/>
      <c r="C69" s="49" t="s">
        <v>60</v>
      </c>
      <c r="D69" s="45" t="s">
        <v>57</v>
      </c>
      <c r="E69" s="70"/>
      <c r="F69" s="70"/>
      <c r="G69" s="70"/>
      <c r="H69" s="70"/>
      <c r="I69" s="70"/>
      <c r="J69" s="70"/>
    </row>
    <row r="70" spans="1:10" ht="12.75" x14ac:dyDescent="0.2">
      <c r="A70" s="18">
        <f t="shared" si="9"/>
        <v>3</v>
      </c>
      <c r="B70" s="25" t="s">
        <v>111</v>
      </c>
      <c r="C70" s="90" t="s">
        <v>24</v>
      </c>
      <c r="D70" s="45" t="s">
        <v>13</v>
      </c>
      <c r="E70" s="70"/>
      <c r="F70" s="70"/>
      <c r="G70" s="70"/>
      <c r="H70" s="70"/>
      <c r="I70" s="70"/>
      <c r="J70" s="70"/>
    </row>
    <row r="71" spans="1:10" ht="12.75" x14ac:dyDescent="0.2">
      <c r="A71" s="16">
        <v>1</v>
      </c>
      <c r="B71" s="28"/>
      <c r="C71" s="24"/>
      <c r="D71" s="29"/>
      <c r="E71" s="69"/>
      <c r="F71" s="69"/>
      <c r="G71" s="69"/>
      <c r="H71" s="69"/>
      <c r="I71" s="69"/>
      <c r="J71" s="69"/>
    </row>
    <row r="72" spans="1:10" ht="12.75" x14ac:dyDescent="0.2">
      <c r="A72" s="16">
        <v>1</v>
      </c>
      <c r="B72" s="28"/>
      <c r="C72" s="53" t="s">
        <v>36</v>
      </c>
      <c r="D72" s="29"/>
      <c r="E72" s="69"/>
      <c r="F72" s="69"/>
      <c r="G72" s="69"/>
      <c r="H72" s="69"/>
      <c r="I72" s="69"/>
      <c r="J72" s="69"/>
    </row>
    <row r="73" spans="1:10" ht="12.75" x14ac:dyDescent="0.2">
      <c r="A73" s="18">
        <f t="shared" ref="A73:A82" si="16">IF(MAX(E73:J73)=0,IF(MIN(E73:J73)=0,3,2),2)</f>
        <v>2</v>
      </c>
      <c r="B73" s="28"/>
      <c r="C73" s="24" t="s">
        <v>47</v>
      </c>
      <c r="D73" s="45"/>
      <c r="E73" s="72">
        <f t="shared" ref="E73:J73" si="17">E75+E81+E83</f>
        <v>160</v>
      </c>
      <c r="F73" s="72">
        <f t="shared" si="17"/>
        <v>160</v>
      </c>
      <c r="G73" s="72">
        <f t="shared" si="17"/>
        <v>150</v>
      </c>
      <c r="H73" s="72">
        <f t="shared" si="17"/>
        <v>0</v>
      </c>
      <c r="I73" s="72">
        <f t="shared" si="17"/>
        <v>0</v>
      </c>
      <c r="J73" s="72">
        <f t="shared" si="17"/>
        <v>0</v>
      </c>
    </row>
    <row r="74" spans="1:10" ht="12.75" x14ac:dyDescent="0.2">
      <c r="A74" s="18">
        <f t="shared" si="16"/>
        <v>2</v>
      </c>
      <c r="B74" s="28"/>
      <c r="C74" s="24" t="s">
        <v>48</v>
      </c>
      <c r="D74" s="45"/>
      <c r="E74" s="72">
        <f t="shared" ref="E74:J74" si="18">E78+E82+E84</f>
        <v>160</v>
      </c>
      <c r="F74" s="72">
        <f t="shared" si="18"/>
        <v>160</v>
      </c>
      <c r="G74" s="72">
        <f t="shared" si="18"/>
        <v>150</v>
      </c>
      <c r="H74" s="72">
        <f t="shared" si="18"/>
        <v>0</v>
      </c>
      <c r="I74" s="72">
        <f t="shared" si="18"/>
        <v>0</v>
      </c>
      <c r="J74" s="72">
        <f t="shared" si="18"/>
        <v>0</v>
      </c>
    </row>
    <row r="75" spans="1:10" ht="12.75" x14ac:dyDescent="0.2">
      <c r="A75" s="18">
        <f t="shared" si="16"/>
        <v>2</v>
      </c>
      <c r="B75" s="28"/>
      <c r="C75" s="24" t="s">
        <v>34</v>
      </c>
      <c r="D75" s="45"/>
      <c r="E75" s="72">
        <f t="shared" ref="E75:J75" si="19">SUM(E76:E77)</f>
        <v>160</v>
      </c>
      <c r="F75" s="72">
        <f t="shared" si="19"/>
        <v>160</v>
      </c>
      <c r="G75" s="72">
        <f t="shared" si="19"/>
        <v>150</v>
      </c>
      <c r="H75" s="72">
        <f t="shared" si="19"/>
        <v>0</v>
      </c>
      <c r="I75" s="72">
        <f t="shared" si="19"/>
        <v>0</v>
      </c>
      <c r="J75" s="72">
        <f t="shared" si="19"/>
        <v>0</v>
      </c>
    </row>
    <row r="76" spans="1:10" ht="12.75" x14ac:dyDescent="0.2">
      <c r="A76" s="18">
        <f t="shared" si="16"/>
        <v>2</v>
      </c>
      <c r="B76" s="28"/>
      <c r="C76" s="60" t="s">
        <v>49</v>
      </c>
      <c r="D76" s="45"/>
      <c r="E76" s="70">
        <v>160</v>
      </c>
      <c r="F76" s="70">
        <v>160</v>
      </c>
      <c r="G76" s="70">
        <v>150</v>
      </c>
      <c r="H76" s="70"/>
      <c r="I76" s="70"/>
      <c r="J76" s="70"/>
    </row>
    <row r="77" spans="1:10" ht="12.75" x14ac:dyDescent="0.2">
      <c r="A77" s="18">
        <f t="shared" si="16"/>
        <v>3</v>
      </c>
      <c r="B77" s="28"/>
      <c r="C77" s="60" t="s">
        <v>50</v>
      </c>
      <c r="D77" s="45"/>
      <c r="E77" s="70"/>
      <c r="F77" s="70"/>
      <c r="G77" s="70"/>
      <c r="H77" s="70"/>
      <c r="I77" s="70"/>
      <c r="J77" s="70"/>
    </row>
    <row r="78" spans="1:10" ht="12.75" x14ac:dyDescent="0.2">
      <c r="A78" s="18">
        <f t="shared" si="16"/>
        <v>2</v>
      </c>
      <c r="B78" s="28"/>
      <c r="C78" s="24" t="s">
        <v>35</v>
      </c>
      <c r="D78" s="45"/>
      <c r="E78" s="72">
        <f t="shared" ref="E78:J78" si="20">SUM(E79:E80)</f>
        <v>160</v>
      </c>
      <c r="F78" s="72">
        <f t="shared" si="20"/>
        <v>160</v>
      </c>
      <c r="G78" s="72">
        <f t="shared" si="20"/>
        <v>150</v>
      </c>
      <c r="H78" s="72">
        <f t="shared" si="20"/>
        <v>0</v>
      </c>
      <c r="I78" s="72">
        <f t="shared" si="20"/>
        <v>0</v>
      </c>
      <c r="J78" s="72">
        <f t="shared" si="20"/>
        <v>0</v>
      </c>
    </row>
    <row r="79" spans="1:10" ht="12.75" x14ac:dyDescent="0.2">
      <c r="A79" s="18">
        <f t="shared" si="16"/>
        <v>2</v>
      </c>
      <c r="B79" s="28"/>
      <c r="C79" s="31" t="s">
        <v>53</v>
      </c>
      <c r="D79" s="45"/>
      <c r="E79" s="70">
        <v>160</v>
      </c>
      <c r="F79" s="70">
        <v>160</v>
      </c>
      <c r="G79" s="70">
        <v>150</v>
      </c>
      <c r="H79" s="70"/>
      <c r="I79" s="70"/>
      <c r="J79" s="70"/>
    </row>
    <row r="80" spans="1:10" ht="12.75" x14ac:dyDescent="0.2">
      <c r="A80" s="18">
        <f t="shared" si="16"/>
        <v>3</v>
      </c>
      <c r="B80" s="28"/>
      <c r="C80" s="31" t="s">
        <v>54</v>
      </c>
      <c r="D80" s="45"/>
      <c r="E80" s="70"/>
      <c r="F80" s="70"/>
      <c r="G80" s="70"/>
      <c r="H80" s="70"/>
      <c r="I80" s="70"/>
      <c r="J80" s="70"/>
    </row>
    <row r="81" spans="1:10" ht="25.5" x14ac:dyDescent="0.2">
      <c r="A81" s="18">
        <f t="shared" si="16"/>
        <v>3</v>
      </c>
      <c r="B81" s="28"/>
      <c r="C81" s="23" t="s">
        <v>125</v>
      </c>
      <c r="D81" s="45"/>
      <c r="E81" s="70"/>
      <c r="F81" s="70"/>
      <c r="G81" s="70"/>
      <c r="H81" s="70"/>
      <c r="I81" s="70"/>
      <c r="J81" s="70"/>
    </row>
    <row r="82" spans="1:10" ht="25.5" x14ac:dyDescent="0.2">
      <c r="A82" s="18">
        <f t="shared" si="16"/>
        <v>3</v>
      </c>
      <c r="B82" s="28"/>
      <c r="C82" s="23" t="s">
        <v>126</v>
      </c>
      <c r="D82" s="45"/>
      <c r="E82" s="70"/>
      <c r="F82" s="70"/>
      <c r="G82" s="70"/>
      <c r="H82" s="70"/>
      <c r="I82" s="70"/>
      <c r="J82" s="70"/>
    </row>
    <row r="83" spans="1:10" ht="25.5" x14ac:dyDescent="0.2">
      <c r="A83" s="18">
        <f>IF(MAX(E83:J83)=0,IF(MIN(E83:J83)=0,3,2),2)</f>
        <v>3</v>
      </c>
      <c r="B83" s="28"/>
      <c r="C83" s="151" t="s">
        <v>791</v>
      </c>
      <c r="D83" s="45"/>
      <c r="E83" s="70"/>
      <c r="F83" s="70"/>
      <c r="G83" s="70"/>
      <c r="H83" s="70"/>
      <c r="I83" s="70"/>
      <c r="J83" s="70"/>
    </row>
    <row r="84" spans="1:10" ht="25.5" x14ac:dyDescent="0.2">
      <c r="A84" s="18">
        <f>IF(MAX(E84:J84)=0,IF(MIN(E84:J84)=0,3,2),2)</f>
        <v>3</v>
      </c>
      <c r="B84" s="28"/>
      <c r="C84" s="151" t="s">
        <v>792</v>
      </c>
      <c r="D84" s="45"/>
      <c r="E84" s="70"/>
      <c r="F84" s="70"/>
      <c r="G84" s="70"/>
      <c r="H84" s="70"/>
      <c r="I84" s="70"/>
      <c r="J84" s="70"/>
    </row>
    <row r="85" spans="1:10" ht="12.75" x14ac:dyDescent="0.2">
      <c r="A85" s="16">
        <v>1</v>
      </c>
      <c r="B85" s="124"/>
      <c r="C85" s="125"/>
      <c r="D85" s="126"/>
      <c r="E85" s="68"/>
      <c r="F85" s="68"/>
      <c r="G85" s="68"/>
      <c r="H85" s="68"/>
      <c r="I85" s="68"/>
      <c r="J85" s="68"/>
    </row>
  </sheetData>
  <sheetProtection password="F284" sheet="1" objects="1" scenarios="1"/>
  <autoFilter ref="A1:A85"/>
  <dataConsolidate/>
  <printOptions horizontalCentered="1"/>
  <pageMargins left="0" right="0" top="0.39370078740157483" bottom="0.39370078740157483" header="0.11811023622047245" footer="0.11811023622047245"/>
  <pageSetup paperSize="9" scale="53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1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57150</xdr:colOff>
                    <xdr:row>6</xdr:row>
                    <xdr:rowOff>47625</xdr:rowOff>
                  </from>
                  <to>
                    <xdr:col>2</xdr:col>
                    <xdr:colOff>1066800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4" r:id="rId5" name="Drop Down 4">
              <controlPr defaultSize="0" print="0" autoFill="0" autoLine="0" autoPict="0" macro="[0]!Box_Change_Rows">
                <anchor moveWithCells="1">
                  <from>
                    <xdr:col>2</xdr:col>
                    <xdr:colOff>514350</xdr:colOff>
                    <xdr:row>9</xdr:row>
                    <xdr:rowOff>28575</xdr:rowOff>
                  </from>
                  <to>
                    <xdr:col>2</xdr:col>
                    <xdr:colOff>1428750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"/>
  <sheetViews>
    <sheetView workbookViewId="0">
      <selection activeCell="C53" sqref="C53"/>
    </sheetView>
  </sheetViews>
  <sheetFormatPr defaultRowHeight="12.75" x14ac:dyDescent="0.2"/>
  <sheetData/>
  <sheetProtection sheet="1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2"/>
  <dimension ref="A1:K47"/>
  <sheetViews>
    <sheetView showZeros="0" workbookViewId="0">
      <pane xSplit="5" ySplit="13" topLeftCell="F14" activePane="bottomRight" state="frozen"/>
      <selection activeCell="C4" sqref="C4"/>
      <selection pane="topRight" activeCell="C4" sqref="C4"/>
      <selection pane="bottomLeft" activeCell="C4" sqref="C4"/>
      <selection pane="bottomRight" activeCell="D14" sqref="D14"/>
    </sheetView>
  </sheetViews>
  <sheetFormatPr defaultColWidth="10.5703125" defaultRowHeight="12.75" x14ac:dyDescent="0.2"/>
  <cols>
    <col min="1" max="1" width="0.140625" style="4" customWidth="1"/>
    <col min="2" max="2" width="7.7109375" style="2" customWidth="1"/>
    <col min="3" max="3" width="13.7109375" style="2" customWidth="1"/>
    <col min="4" max="4" width="67.7109375" style="4" customWidth="1"/>
    <col min="5" max="5" width="5.7109375" style="6" customWidth="1"/>
    <col min="6" max="11" width="15.7109375" style="4" customWidth="1"/>
    <col min="12" max="16384" width="10.5703125" style="4"/>
  </cols>
  <sheetData>
    <row r="1" spans="1:11" x14ac:dyDescent="0.2">
      <c r="A1" s="1">
        <v>1</v>
      </c>
      <c r="B1" s="91"/>
      <c r="C1" s="91"/>
      <c r="D1" s="51"/>
      <c r="E1" s="3"/>
    </row>
    <row r="2" spans="1:11" x14ac:dyDescent="0.2">
      <c r="A2" s="1">
        <v>1</v>
      </c>
      <c r="D2" s="93" t="s">
        <v>127</v>
      </c>
      <c r="E2" s="5"/>
    </row>
    <row r="3" spans="1:11" x14ac:dyDescent="0.2">
      <c r="A3" s="1">
        <v>1</v>
      </c>
      <c r="D3" s="51"/>
    </row>
    <row r="4" spans="1:11" x14ac:dyDescent="0.2">
      <c r="A4" s="1">
        <v>1</v>
      </c>
      <c r="D4" s="96" t="str">
        <f>P_Total!C4</f>
        <v>на ............АДМИНИСТРАЦИЯ НА ПРЕЗИДЕНТА..............................</v>
      </c>
    </row>
    <row r="5" spans="1:11" x14ac:dyDescent="0.2">
      <c r="A5" s="1">
        <v>1</v>
      </c>
      <c r="D5" s="51"/>
    </row>
    <row r="6" spans="1:11" ht="13.5" thickBot="1" x14ac:dyDescent="0.25">
      <c r="A6" s="1">
        <v>1</v>
      </c>
      <c r="D6" s="7"/>
      <c r="E6" s="7"/>
      <c r="F6" s="21"/>
      <c r="G6" s="21"/>
      <c r="H6" s="21"/>
      <c r="I6" s="21"/>
      <c r="J6" s="21"/>
      <c r="K6" s="21"/>
    </row>
    <row r="7" spans="1:11" x14ac:dyDescent="0.2">
      <c r="A7" s="1">
        <v>1</v>
      </c>
      <c r="B7" s="62"/>
      <c r="C7" s="62"/>
      <c r="D7" s="9"/>
      <c r="E7" s="63"/>
      <c r="F7" s="67"/>
      <c r="G7" s="67"/>
      <c r="H7" s="67"/>
      <c r="I7" s="67"/>
      <c r="J7" s="67"/>
      <c r="K7" s="67"/>
    </row>
    <row r="8" spans="1:11" x14ac:dyDescent="0.2">
      <c r="A8" s="1">
        <v>1</v>
      </c>
      <c r="B8" s="94"/>
      <c r="C8" s="152" t="s">
        <v>793</v>
      </c>
      <c r="D8" s="106" t="s">
        <v>128</v>
      </c>
      <c r="E8" s="92" t="str">
        <f>IF(ISBLANK(P_Total!D8)," ",P_Total!D8)</f>
        <v xml:space="preserve"> </v>
      </c>
      <c r="F8" s="127" t="str">
        <f>IF(ISBLANK(P_Total!E8)," ",P_Total!E8)</f>
        <v>Закон</v>
      </c>
      <c r="G8" s="127" t="str">
        <f>IF(ISBLANK(P_Total!F8)," ",P_Total!F8)</f>
        <v>Уточнен</v>
      </c>
      <c r="H8" s="127" t="str">
        <f>IF(ISBLANK(P_Total!G8)," ",P_Total!G8)</f>
        <v>Отчет</v>
      </c>
      <c r="I8" s="127" t="str">
        <f>IF(ISBLANK(P_Total!H8)," ",P_Total!H8)</f>
        <v>Отчет</v>
      </c>
      <c r="J8" s="127" t="str">
        <f>IF(ISBLANK(P_Total!I8)," ",P_Total!I8)</f>
        <v>Отчет</v>
      </c>
      <c r="K8" s="127" t="str">
        <f>IF(ISBLANK(P_Total!J8)," ",P_Total!J8)</f>
        <v>Отчет</v>
      </c>
    </row>
    <row r="9" spans="1:11" x14ac:dyDescent="0.2">
      <c r="A9" s="1">
        <v>1</v>
      </c>
      <c r="B9" s="64"/>
      <c r="C9" s="64"/>
      <c r="D9" s="11" t="str">
        <f>IF(ISBLANK(P_Total!C9)," ",P_Total!C9)</f>
        <v xml:space="preserve"> </v>
      </c>
      <c r="E9" s="10" t="str">
        <f>IF(ISBLANK(P_Total!D9)," ",P_Total!D9)</f>
        <v xml:space="preserve"> </v>
      </c>
      <c r="F9" s="128" t="str">
        <f>IF(ISBLANK(P_Total!E9)," ",P_Total!E9)</f>
        <v xml:space="preserve"> </v>
      </c>
      <c r="G9" s="128" t="str">
        <f>IF(ISBLANK(P_Total!F9)," ",P_Total!F9)</f>
        <v>план</v>
      </c>
      <c r="H9" s="128" t="str">
        <f>IF(ISBLANK(P_Total!G9)," ",P_Total!G9)</f>
        <v>към 31 март</v>
      </c>
      <c r="I9" s="128" t="str">
        <f>IF(ISBLANK(P_Total!H9)," ",P_Total!H9)</f>
        <v>към 30 юни</v>
      </c>
      <c r="J9" s="128" t="str">
        <f>IF(ISBLANK(P_Total!I9)," ",P_Total!I9)</f>
        <v>към 30 септември</v>
      </c>
      <c r="K9" s="128" t="str">
        <f>IF(ISBLANK(P_Total!J9)," ",P_Total!J9)</f>
        <v>към 31 декември</v>
      </c>
    </row>
    <row r="10" spans="1:11" x14ac:dyDescent="0.2">
      <c r="A10" s="1">
        <v>1</v>
      </c>
      <c r="B10" s="64"/>
      <c r="C10" s="64"/>
      <c r="D10" s="106" t="str">
        <f>IF(ISBLANK(P_Total!C10)," ",P_Total!C10)</f>
        <v xml:space="preserve"> (в лева)</v>
      </c>
      <c r="E10" s="10" t="str">
        <f>IF(ISBLANK(P_Total!D10)," ",P_Total!D10)</f>
        <v xml:space="preserve"> </v>
      </c>
      <c r="F10" s="109" t="str">
        <f>IF(ISBLANK(P_Total!E10)," ",P_Total!E10)</f>
        <v>2020 г.</v>
      </c>
      <c r="G10" s="109" t="str">
        <f>IF(ISBLANK(P_Total!F10)," ",P_Total!F10)</f>
        <v>2020 г.</v>
      </c>
      <c r="H10" s="109" t="str">
        <f>IF(ISBLANK(P_Total!G10)," ",P_Total!G10)</f>
        <v>2020 г.</v>
      </c>
      <c r="I10" s="109" t="str">
        <f>IF(ISBLANK(P_Total!H10)," ",P_Total!H10)</f>
        <v>2020 г.</v>
      </c>
      <c r="J10" s="109" t="str">
        <f>IF(ISBLANK(P_Total!I10)," ",P_Total!I10)</f>
        <v>2020 г.</v>
      </c>
      <c r="K10" s="109" t="str">
        <f>IF(ISBLANK(P_Total!J10)," ",P_Total!J10)</f>
        <v>2020 г.</v>
      </c>
    </row>
    <row r="11" spans="1:11" s="7" customFormat="1" ht="13.5" thickBot="1" x14ac:dyDescent="0.25">
      <c r="A11" s="1">
        <v>1</v>
      </c>
      <c r="B11" s="65"/>
      <c r="C11" s="65"/>
      <c r="D11" s="13" t="str">
        <f>IF(ISBLANK(P_Total!C11)," ",P_Total!C11)</f>
        <v xml:space="preserve"> </v>
      </c>
      <c r="E11" s="13" t="str">
        <f>IF(ISBLANK(P_Total!D11)," ",P_Total!D11)</f>
        <v xml:space="preserve"> </v>
      </c>
      <c r="F11" s="20" t="str">
        <f>IF(ISBLANK(P_Total!E11)," ",P_Total!E11)</f>
        <v xml:space="preserve"> </v>
      </c>
      <c r="G11" s="20" t="str">
        <f>IF(ISBLANK(P_Total!F11)," ",P_Total!F11)</f>
        <v xml:space="preserve"> </v>
      </c>
      <c r="H11" s="20" t="str">
        <f>IF(ISBLANK(P_Total!G11)," ",P_Total!G11)</f>
        <v xml:space="preserve"> </v>
      </c>
      <c r="I11" s="20" t="str">
        <f>IF(ISBLANK(P_Total!H11)," ",P_Total!H11)</f>
        <v xml:space="preserve"> </v>
      </c>
      <c r="J11" s="20" t="str">
        <f>IF(ISBLANK(P_Total!I11)," ",P_Total!I11)</f>
        <v xml:space="preserve"> </v>
      </c>
      <c r="K11" s="20" t="str">
        <f>IF(ISBLANK(P_Total!J11)," ",P_Total!J11)</f>
        <v xml:space="preserve"> </v>
      </c>
    </row>
    <row r="12" spans="1:11" ht="13.5" thickBot="1" x14ac:dyDescent="0.25">
      <c r="A12" s="1">
        <v>1</v>
      </c>
      <c r="B12" s="66"/>
      <c r="C12" s="66"/>
      <c r="D12" s="13" t="str">
        <f>IF(ISBLANK(P_Total!C12)," ",P_Total!C12)</f>
        <v xml:space="preserve"> A</v>
      </c>
      <c r="E12" s="13" t="str">
        <f>IF(ISBLANK(P_Total!D12)," ",P_Total!D12)</f>
        <v xml:space="preserve"> </v>
      </c>
      <c r="F12" s="20">
        <f>IF(ISBLANK(P_Total!E12)," ",P_Total!E12)</f>
        <v>1</v>
      </c>
      <c r="G12" s="20">
        <f>IF(ISBLANK(P_Total!F12)," ",P_Total!F12)</f>
        <v>2</v>
      </c>
      <c r="H12" s="20">
        <f>IF(ISBLANK(P_Total!G12)," ",P_Total!G12)</f>
        <v>3</v>
      </c>
      <c r="I12" s="20">
        <f>IF(ISBLANK(P_Total!H12)," ",P_Total!H12)</f>
        <v>4</v>
      </c>
      <c r="J12" s="20">
        <f>IF(ISBLANK(P_Total!I12)," ",P_Total!I12)</f>
        <v>5</v>
      </c>
      <c r="K12" s="20">
        <f>IF(ISBLANK(P_Total!J12)," ",P_Total!J12)</f>
        <v>6</v>
      </c>
    </row>
    <row r="13" spans="1:11" x14ac:dyDescent="0.2">
      <c r="A13" s="1">
        <v>1</v>
      </c>
      <c r="B13" s="14"/>
      <c r="C13" s="14"/>
      <c r="D13" s="15"/>
      <c r="E13" s="12"/>
      <c r="F13" s="22"/>
      <c r="G13" s="22"/>
      <c r="H13" s="22"/>
      <c r="I13" s="22"/>
      <c r="J13" s="22"/>
      <c r="K13" s="22"/>
    </row>
    <row r="14" spans="1:11" x14ac:dyDescent="0.2">
      <c r="A14" s="1">
        <v>1</v>
      </c>
      <c r="B14" s="14"/>
      <c r="C14" s="14"/>
      <c r="D14" s="97" t="s">
        <v>112</v>
      </c>
      <c r="E14" s="95"/>
      <c r="F14" s="69">
        <f>P_Total!E14</f>
        <v>8126500</v>
      </c>
      <c r="G14" s="69">
        <f>P_Total!F14</f>
        <v>8126500</v>
      </c>
      <c r="H14" s="69">
        <f>P_Total!G14</f>
        <v>1338934</v>
      </c>
      <c r="I14" s="69">
        <f>P_Total!H14</f>
        <v>0</v>
      </c>
      <c r="J14" s="69">
        <f>P_Total!I14</f>
        <v>0</v>
      </c>
      <c r="K14" s="69">
        <f>P_Total!J14</f>
        <v>0</v>
      </c>
    </row>
    <row r="15" spans="1:11" x14ac:dyDescent="0.2">
      <c r="A15" s="1">
        <v>1</v>
      </c>
      <c r="B15" s="14"/>
      <c r="C15" s="14"/>
      <c r="D15" s="98"/>
      <c r="E15" s="95"/>
      <c r="F15" s="73">
        <f t="shared" ref="F15:K15" ca="1" si="0">F14-F16</f>
        <v>0</v>
      </c>
      <c r="G15" s="73">
        <f t="shared" ca="1" si="0"/>
        <v>0</v>
      </c>
      <c r="H15" s="73">
        <f t="shared" ca="1" si="0"/>
        <v>0</v>
      </c>
      <c r="I15" s="73">
        <f t="shared" ca="1" si="0"/>
        <v>0</v>
      </c>
      <c r="J15" s="73">
        <f t="shared" ca="1" si="0"/>
        <v>0</v>
      </c>
      <c r="K15" s="73">
        <f t="shared" ca="1" si="0"/>
        <v>0</v>
      </c>
    </row>
    <row r="16" spans="1:11" x14ac:dyDescent="0.2">
      <c r="A16" s="1">
        <v>1</v>
      </c>
      <c r="B16" s="14"/>
      <c r="C16" s="14"/>
      <c r="D16" s="97" t="s">
        <v>129</v>
      </c>
      <c r="E16" s="95"/>
      <c r="F16" s="103">
        <f t="shared" ref="F16:K16" ca="1" si="1">SUBTOTAL(9,F17:F47)</f>
        <v>8126500</v>
      </c>
      <c r="G16" s="103">
        <f t="shared" ca="1" si="1"/>
        <v>8126500</v>
      </c>
      <c r="H16" s="103">
        <f t="shared" ca="1" si="1"/>
        <v>1338934</v>
      </c>
      <c r="I16" s="103">
        <f t="shared" ca="1" si="1"/>
        <v>0</v>
      </c>
      <c r="J16" s="103">
        <f t="shared" ca="1" si="1"/>
        <v>0</v>
      </c>
      <c r="K16" s="103">
        <f t="shared" ca="1" si="1"/>
        <v>0</v>
      </c>
    </row>
    <row r="17" spans="1:11" s="19" customFormat="1" ht="25.5" x14ac:dyDescent="0.2">
      <c r="A17" s="18">
        <f t="shared" ref="A17:A46" ca="1" si="2">IF(MAX(F17:K17)=0,IF(MIN(F17:K17)=0,3,2),2)</f>
        <v>2</v>
      </c>
      <c r="B17" s="26" t="s">
        <v>63</v>
      </c>
      <c r="C17" s="118" t="str">
        <f ca="1">IF($E17=0," ",CELL("contents",INDIRECT(CONCATENATE("'",$B17,"'!",CELL("address",B$4)))))</f>
        <v>0200.01.00</v>
      </c>
      <c r="D17" s="99" t="str">
        <f ca="1">IF($E17=0," ",CELL("contents",INDIRECT(CONCATENATE("'",$B17,"'!",CELL("address",C$4)))))</f>
        <v>Функционална област-Осъществяване на конституционните правомощия на президента на Република България</v>
      </c>
      <c r="E17" s="100">
        <f>VLOOKUP($B17,Inf!$B$11:$C$40,2,FALSE)</f>
        <v>1</v>
      </c>
      <c r="F17" s="69">
        <f t="shared" ref="F17:K32" ca="1" si="3">IF($E17=0,0,CELL("contents",INDIRECT(CONCATENATE("'",$B17,"'!",CELL("address",E$14)))))</f>
        <v>8126500</v>
      </c>
      <c r="G17" s="69">
        <f t="shared" ca="1" si="3"/>
        <v>8126500</v>
      </c>
      <c r="H17" s="69">
        <f t="shared" ca="1" si="3"/>
        <v>1338934</v>
      </c>
      <c r="I17" s="69">
        <f t="shared" ca="1" si="3"/>
        <v>0</v>
      </c>
      <c r="J17" s="69">
        <f t="shared" ca="1" si="3"/>
        <v>0</v>
      </c>
      <c r="K17" s="69">
        <f t="shared" ca="1" si="3"/>
        <v>0</v>
      </c>
    </row>
    <row r="18" spans="1:11" s="19" customFormat="1" x14ac:dyDescent="0.2">
      <c r="A18" s="18">
        <f t="shared" ca="1" si="2"/>
        <v>3</v>
      </c>
      <c r="B18" s="27" t="s">
        <v>64</v>
      </c>
      <c r="C18" s="118" t="str">
        <f t="shared" ref="C18:D46" ca="1" si="4">IF($E18=0," ",CELL("contents",INDIRECT(CONCATENATE("'",$B18,"'!",CELL("address",B$4)))))</f>
        <v xml:space="preserve"> </v>
      </c>
      <c r="D18" s="99" t="str">
        <f t="shared" ca="1" si="4"/>
        <v xml:space="preserve"> </v>
      </c>
      <c r="E18" s="100">
        <f>VLOOKUP($B18,Inf!$B$11:$C$40,2,FALSE)</f>
        <v>0</v>
      </c>
      <c r="F18" s="69">
        <f t="shared" ca="1" si="3"/>
        <v>0</v>
      </c>
      <c r="G18" s="69">
        <f t="shared" ca="1" si="3"/>
        <v>0</v>
      </c>
      <c r="H18" s="69">
        <f t="shared" ca="1" si="3"/>
        <v>0</v>
      </c>
      <c r="I18" s="69">
        <f t="shared" ca="1" si="3"/>
        <v>0</v>
      </c>
      <c r="J18" s="69">
        <f t="shared" ca="1" si="3"/>
        <v>0</v>
      </c>
      <c r="K18" s="69">
        <f t="shared" ca="1" si="3"/>
        <v>0</v>
      </c>
    </row>
    <row r="19" spans="1:11" s="19" customFormat="1" x14ac:dyDescent="0.2">
      <c r="A19" s="18">
        <f t="shared" ca="1" si="2"/>
        <v>3</v>
      </c>
      <c r="B19" s="27" t="s">
        <v>65</v>
      </c>
      <c r="C19" s="118" t="str">
        <f t="shared" ca="1" si="4"/>
        <v xml:space="preserve"> </v>
      </c>
      <c r="D19" s="99" t="str">
        <f t="shared" ca="1" si="4"/>
        <v xml:space="preserve"> </v>
      </c>
      <c r="E19" s="100">
        <f>VLOOKUP($B19,Inf!$B$11:$C$40,2,FALSE)</f>
        <v>0</v>
      </c>
      <c r="F19" s="69">
        <f t="shared" ca="1" si="3"/>
        <v>0</v>
      </c>
      <c r="G19" s="69">
        <f t="shared" ca="1" si="3"/>
        <v>0</v>
      </c>
      <c r="H19" s="69">
        <f t="shared" ca="1" si="3"/>
        <v>0</v>
      </c>
      <c r="I19" s="69">
        <f t="shared" ca="1" si="3"/>
        <v>0</v>
      </c>
      <c r="J19" s="69">
        <f t="shared" ca="1" si="3"/>
        <v>0</v>
      </c>
      <c r="K19" s="69">
        <f t="shared" ca="1" si="3"/>
        <v>0</v>
      </c>
    </row>
    <row r="20" spans="1:11" s="19" customFormat="1" x14ac:dyDescent="0.2">
      <c r="A20" s="18">
        <f t="shared" ca="1" si="2"/>
        <v>3</v>
      </c>
      <c r="B20" s="27" t="s">
        <v>66</v>
      </c>
      <c r="C20" s="118" t="str">
        <f t="shared" ca="1" si="4"/>
        <v xml:space="preserve"> </v>
      </c>
      <c r="D20" s="99" t="str">
        <f t="shared" ca="1" si="4"/>
        <v xml:space="preserve"> </v>
      </c>
      <c r="E20" s="100">
        <f>VLOOKUP($B20,Inf!$B$11:$C$40,2,FALSE)</f>
        <v>0</v>
      </c>
      <c r="F20" s="69">
        <f t="shared" ca="1" si="3"/>
        <v>0</v>
      </c>
      <c r="G20" s="69">
        <f t="shared" ca="1" si="3"/>
        <v>0</v>
      </c>
      <c r="H20" s="69">
        <f t="shared" ca="1" si="3"/>
        <v>0</v>
      </c>
      <c r="I20" s="69">
        <f t="shared" ca="1" si="3"/>
        <v>0</v>
      </c>
      <c r="J20" s="69">
        <f t="shared" ca="1" si="3"/>
        <v>0</v>
      </c>
      <c r="K20" s="69">
        <f t="shared" ca="1" si="3"/>
        <v>0</v>
      </c>
    </row>
    <row r="21" spans="1:11" s="19" customFormat="1" x14ac:dyDescent="0.2">
      <c r="A21" s="18">
        <f t="shared" ca="1" si="2"/>
        <v>3</v>
      </c>
      <c r="B21" s="27" t="s">
        <v>67</v>
      </c>
      <c r="C21" s="118" t="str">
        <f t="shared" ca="1" si="4"/>
        <v xml:space="preserve"> </v>
      </c>
      <c r="D21" s="99" t="str">
        <f t="shared" ca="1" si="4"/>
        <v xml:space="preserve"> </v>
      </c>
      <c r="E21" s="100">
        <f>VLOOKUP($B21,Inf!$B$11:$C$40,2,FALSE)</f>
        <v>0</v>
      </c>
      <c r="F21" s="69">
        <f t="shared" ca="1" si="3"/>
        <v>0</v>
      </c>
      <c r="G21" s="69">
        <f t="shared" ca="1" si="3"/>
        <v>0</v>
      </c>
      <c r="H21" s="69">
        <f t="shared" ca="1" si="3"/>
        <v>0</v>
      </c>
      <c r="I21" s="69">
        <f t="shared" ca="1" si="3"/>
        <v>0</v>
      </c>
      <c r="J21" s="69">
        <f t="shared" ca="1" si="3"/>
        <v>0</v>
      </c>
      <c r="K21" s="69">
        <f t="shared" ca="1" si="3"/>
        <v>0</v>
      </c>
    </row>
    <row r="22" spans="1:11" s="19" customFormat="1" x14ac:dyDescent="0.2">
      <c r="A22" s="18">
        <f t="shared" ca="1" si="2"/>
        <v>3</v>
      </c>
      <c r="B22" s="27" t="s">
        <v>68</v>
      </c>
      <c r="C22" s="118" t="str">
        <f t="shared" ca="1" si="4"/>
        <v xml:space="preserve"> </v>
      </c>
      <c r="D22" s="99" t="str">
        <f t="shared" ca="1" si="4"/>
        <v xml:space="preserve"> </v>
      </c>
      <c r="E22" s="100">
        <f>VLOOKUP($B22,Inf!$B$11:$C$40,2,FALSE)</f>
        <v>0</v>
      </c>
      <c r="F22" s="69">
        <f t="shared" ca="1" si="3"/>
        <v>0</v>
      </c>
      <c r="G22" s="69">
        <f t="shared" ca="1" si="3"/>
        <v>0</v>
      </c>
      <c r="H22" s="69">
        <f t="shared" ca="1" si="3"/>
        <v>0</v>
      </c>
      <c r="I22" s="69">
        <f t="shared" ca="1" si="3"/>
        <v>0</v>
      </c>
      <c r="J22" s="69">
        <f t="shared" ca="1" si="3"/>
        <v>0</v>
      </c>
      <c r="K22" s="69">
        <f t="shared" ca="1" si="3"/>
        <v>0</v>
      </c>
    </row>
    <row r="23" spans="1:11" s="19" customFormat="1" x14ac:dyDescent="0.2">
      <c r="A23" s="18">
        <f t="shared" ca="1" si="2"/>
        <v>3</v>
      </c>
      <c r="B23" s="27" t="s">
        <v>69</v>
      </c>
      <c r="C23" s="118" t="str">
        <f t="shared" ca="1" si="4"/>
        <v xml:space="preserve"> </v>
      </c>
      <c r="D23" s="99" t="str">
        <f t="shared" ca="1" si="4"/>
        <v xml:space="preserve"> </v>
      </c>
      <c r="E23" s="100">
        <f>VLOOKUP($B23,Inf!$B$11:$C$40,2,FALSE)</f>
        <v>0</v>
      </c>
      <c r="F23" s="69">
        <f t="shared" ca="1" si="3"/>
        <v>0</v>
      </c>
      <c r="G23" s="69">
        <f t="shared" ca="1" si="3"/>
        <v>0</v>
      </c>
      <c r="H23" s="69">
        <f t="shared" ca="1" si="3"/>
        <v>0</v>
      </c>
      <c r="I23" s="69">
        <f t="shared" ca="1" si="3"/>
        <v>0</v>
      </c>
      <c r="J23" s="69">
        <f t="shared" ca="1" si="3"/>
        <v>0</v>
      </c>
      <c r="K23" s="69">
        <f t="shared" ca="1" si="3"/>
        <v>0</v>
      </c>
    </row>
    <row r="24" spans="1:11" s="19" customFormat="1" x14ac:dyDescent="0.2">
      <c r="A24" s="18">
        <f t="shared" ca="1" si="2"/>
        <v>3</v>
      </c>
      <c r="B24" s="27" t="s">
        <v>70</v>
      </c>
      <c r="C24" s="118" t="str">
        <f t="shared" ca="1" si="4"/>
        <v xml:space="preserve"> </v>
      </c>
      <c r="D24" s="99" t="str">
        <f t="shared" ca="1" si="4"/>
        <v xml:space="preserve"> </v>
      </c>
      <c r="E24" s="100">
        <f>VLOOKUP($B24,Inf!$B$11:$C$40,2,FALSE)</f>
        <v>0</v>
      </c>
      <c r="F24" s="69">
        <f t="shared" ca="1" si="3"/>
        <v>0</v>
      </c>
      <c r="G24" s="69">
        <f t="shared" ca="1" si="3"/>
        <v>0</v>
      </c>
      <c r="H24" s="69">
        <f t="shared" ca="1" si="3"/>
        <v>0</v>
      </c>
      <c r="I24" s="69">
        <f t="shared" ca="1" si="3"/>
        <v>0</v>
      </c>
      <c r="J24" s="69">
        <f t="shared" ca="1" si="3"/>
        <v>0</v>
      </c>
      <c r="K24" s="69">
        <f t="shared" ca="1" si="3"/>
        <v>0</v>
      </c>
    </row>
    <row r="25" spans="1:11" s="19" customFormat="1" x14ac:dyDescent="0.2">
      <c r="A25" s="18">
        <f t="shared" ca="1" si="2"/>
        <v>3</v>
      </c>
      <c r="B25" s="27" t="s">
        <v>71</v>
      </c>
      <c r="C25" s="118" t="str">
        <f t="shared" ca="1" si="4"/>
        <v xml:space="preserve"> </v>
      </c>
      <c r="D25" s="99" t="str">
        <f t="shared" ca="1" si="4"/>
        <v xml:space="preserve"> </v>
      </c>
      <c r="E25" s="100">
        <f>VLOOKUP($B25,Inf!$B$11:$C$40,2,FALSE)</f>
        <v>0</v>
      </c>
      <c r="F25" s="69">
        <f t="shared" ca="1" si="3"/>
        <v>0</v>
      </c>
      <c r="G25" s="69">
        <f t="shared" ca="1" si="3"/>
        <v>0</v>
      </c>
      <c r="H25" s="69">
        <f t="shared" ca="1" si="3"/>
        <v>0</v>
      </c>
      <c r="I25" s="69">
        <f t="shared" ca="1" si="3"/>
        <v>0</v>
      </c>
      <c r="J25" s="69">
        <f t="shared" ca="1" si="3"/>
        <v>0</v>
      </c>
      <c r="K25" s="69">
        <f t="shared" ca="1" si="3"/>
        <v>0</v>
      </c>
    </row>
    <row r="26" spans="1:11" s="19" customFormat="1" x14ac:dyDescent="0.2">
      <c r="A26" s="18">
        <f t="shared" ca="1" si="2"/>
        <v>3</v>
      </c>
      <c r="B26" s="27" t="s">
        <v>72</v>
      </c>
      <c r="C26" s="118" t="str">
        <f t="shared" ca="1" si="4"/>
        <v xml:space="preserve"> </v>
      </c>
      <c r="D26" s="99" t="str">
        <f t="shared" ca="1" si="4"/>
        <v xml:space="preserve"> </v>
      </c>
      <c r="E26" s="100">
        <f>VLOOKUP($B26,Inf!$B$11:$C$40,2,FALSE)</f>
        <v>0</v>
      </c>
      <c r="F26" s="69">
        <f t="shared" ca="1" si="3"/>
        <v>0</v>
      </c>
      <c r="G26" s="69">
        <f t="shared" ca="1" si="3"/>
        <v>0</v>
      </c>
      <c r="H26" s="69">
        <f t="shared" ca="1" si="3"/>
        <v>0</v>
      </c>
      <c r="I26" s="69">
        <f t="shared" ca="1" si="3"/>
        <v>0</v>
      </c>
      <c r="J26" s="69">
        <f t="shared" ca="1" si="3"/>
        <v>0</v>
      </c>
      <c r="K26" s="69">
        <f t="shared" ca="1" si="3"/>
        <v>0</v>
      </c>
    </row>
    <row r="27" spans="1:11" s="19" customFormat="1" x14ac:dyDescent="0.2">
      <c r="A27" s="18">
        <f t="shared" ca="1" si="2"/>
        <v>3</v>
      </c>
      <c r="B27" s="27" t="s">
        <v>73</v>
      </c>
      <c r="C27" s="118" t="str">
        <f t="shared" ca="1" si="4"/>
        <v xml:space="preserve"> </v>
      </c>
      <c r="D27" s="99" t="str">
        <f t="shared" ca="1" si="4"/>
        <v xml:space="preserve"> </v>
      </c>
      <c r="E27" s="100">
        <f>VLOOKUP($B27,Inf!$B$11:$C$40,2,FALSE)</f>
        <v>0</v>
      </c>
      <c r="F27" s="69">
        <f t="shared" ca="1" si="3"/>
        <v>0</v>
      </c>
      <c r="G27" s="69">
        <f t="shared" ca="1" si="3"/>
        <v>0</v>
      </c>
      <c r="H27" s="69">
        <f t="shared" ca="1" si="3"/>
        <v>0</v>
      </c>
      <c r="I27" s="69">
        <f t="shared" ca="1" si="3"/>
        <v>0</v>
      </c>
      <c r="J27" s="69">
        <f t="shared" ca="1" si="3"/>
        <v>0</v>
      </c>
      <c r="K27" s="69">
        <f t="shared" ca="1" si="3"/>
        <v>0</v>
      </c>
    </row>
    <row r="28" spans="1:11" s="19" customFormat="1" x14ac:dyDescent="0.2">
      <c r="A28" s="18">
        <f t="shared" ca="1" si="2"/>
        <v>3</v>
      </c>
      <c r="B28" s="27" t="s">
        <v>74</v>
      </c>
      <c r="C28" s="118" t="str">
        <f t="shared" ca="1" si="4"/>
        <v xml:space="preserve"> </v>
      </c>
      <c r="D28" s="99" t="str">
        <f t="shared" ca="1" si="4"/>
        <v xml:space="preserve"> </v>
      </c>
      <c r="E28" s="100">
        <f>VLOOKUP($B28,Inf!$B$11:$C$40,2,FALSE)</f>
        <v>0</v>
      </c>
      <c r="F28" s="69">
        <f t="shared" ca="1" si="3"/>
        <v>0</v>
      </c>
      <c r="G28" s="69">
        <f t="shared" ca="1" si="3"/>
        <v>0</v>
      </c>
      <c r="H28" s="69">
        <f t="shared" ca="1" si="3"/>
        <v>0</v>
      </c>
      <c r="I28" s="69">
        <f t="shared" ca="1" si="3"/>
        <v>0</v>
      </c>
      <c r="J28" s="69">
        <f t="shared" ca="1" si="3"/>
        <v>0</v>
      </c>
      <c r="K28" s="69">
        <f t="shared" ca="1" si="3"/>
        <v>0</v>
      </c>
    </row>
    <row r="29" spans="1:11" s="19" customFormat="1" x14ac:dyDescent="0.2">
      <c r="A29" s="18">
        <f t="shared" ca="1" si="2"/>
        <v>3</v>
      </c>
      <c r="B29" s="27" t="s">
        <v>75</v>
      </c>
      <c r="C29" s="118" t="str">
        <f t="shared" ca="1" si="4"/>
        <v xml:space="preserve"> </v>
      </c>
      <c r="D29" s="99" t="str">
        <f t="shared" ca="1" si="4"/>
        <v xml:space="preserve"> </v>
      </c>
      <c r="E29" s="100">
        <f>VLOOKUP($B29,Inf!$B$11:$C$40,2,FALSE)</f>
        <v>0</v>
      </c>
      <c r="F29" s="69">
        <f t="shared" ca="1" si="3"/>
        <v>0</v>
      </c>
      <c r="G29" s="69">
        <f t="shared" ca="1" si="3"/>
        <v>0</v>
      </c>
      <c r="H29" s="69">
        <f t="shared" ca="1" si="3"/>
        <v>0</v>
      </c>
      <c r="I29" s="69">
        <f t="shared" ca="1" si="3"/>
        <v>0</v>
      </c>
      <c r="J29" s="69">
        <f t="shared" ca="1" si="3"/>
        <v>0</v>
      </c>
      <c r="K29" s="69">
        <f t="shared" ca="1" si="3"/>
        <v>0</v>
      </c>
    </row>
    <row r="30" spans="1:11" s="19" customFormat="1" x14ac:dyDescent="0.2">
      <c r="A30" s="18">
        <f t="shared" ca="1" si="2"/>
        <v>3</v>
      </c>
      <c r="B30" s="27" t="s">
        <v>76</v>
      </c>
      <c r="C30" s="118" t="str">
        <f t="shared" ca="1" si="4"/>
        <v xml:space="preserve"> </v>
      </c>
      <c r="D30" s="99" t="str">
        <f t="shared" ca="1" si="4"/>
        <v xml:space="preserve"> </v>
      </c>
      <c r="E30" s="100">
        <f>VLOOKUP($B30,Inf!$B$11:$C$40,2,FALSE)</f>
        <v>0</v>
      </c>
      <c r="F30" s="69">
        <f t="shared" ca="1" si="3"/>
        <v>0</v>
      </c>
      <c r="G30" s="69">
        <f t="shared" ca="1" si="3"/>
        <v>0</v>
      </c>
      <c r="H30" s="69">
        <f t="shared" ca="1" si="3"/>
        <v>0</v>
      </c>
      <c r="I30" s="69">
        <f t="shared" ca="1" si="3"/>
        <v>0</v>
      </c>
      <c r="J30" s="69">
        <f t="shared" ca="1" si="3"/>
        <v>0</v>
      </c>
      <c r="K30" s="69">
        <f t="shared" ca="1" si="3"/>
        <v>0</v>
      </c>
    </row>
    <row r="31" spans="1:11" s="19" customFormat="1" x14ac:dyDescent="0.2">
      <c r="A31" s="18">
        <f t="shared" ca="1" si="2"/>
        <v>3</v>
      </c>
      <c r="B31" s="27" t="s">
        <v>77</v>
      </c>
      <c r="C31" s="118" t="str">
        <f t="shared" ca="1" si="4"/>
        <v xml:space="preserve"> </v>
      </c>
      <c r="D31" s="99" t="str">
        <f t="shared" ca="1" si="4"/>
        <v xml:space="preserve"> </v>
      </c>
      <c r="E31" s="100">
        <f>VLOOKUP($B31,Inf!$B$11:$C$40,2,FALSE)</f>
        <v>0</v>
      </c>
      <c r="F31" s="69">
        <f t="shared" ca="1" si="3"/>
        <v>0</v>
      </c>
      <c r="G31" s="69">
        <f t="shared" ca="1" si="3"/>
        <v>0</v>
      </c>
      <c r="H31" s="69">
        <f t="shared" ca="1" si="3"/>
        <v>0</v>
      </c>
      <c r="I31" s="69">
        <f t="shared" ca="1" si="3"/>
        <v>0</v>
      </c>
      <c r="J31" s="69">
        <f t="shared" ca="1" si="3"/>
        <v>0</v>
      </c>
      <c r="K31" s="69">
        <f t="shared" ca="1" si="3"/>
        <v>0</v>
      </c>
    </row>
    <row r="32" spans="1:11" s="19" customFormat="1" x14ac:dyDescent="0.2">
      <c r="A32" s="18">
        <f t="shared" ca="1" si="2"/>
        <v>3</v>
      </c>
      <c r="B32" s="27" t="s">
        <v>78</v>
      </c>
      <c r="C32" s="118" t="str">
        <f t="shared" ca="1" si="4"/>
        <v xml:space="preserve"> </v>
      </c>
      <c r="D32" s="99" t="str">
        <f t="shared" ca="1" si="4"/>
        <v xml:space="preserve"> </v>
      </c>
      <c r="E32" s="100">
        <f>VLOOKUP($B32,Inf!$B$11:$C$40,2,FALSE)</f>
        <v>0</v>
      </c>
      <c r="F32" s="69">
        <f t="shared" ca="1" si="3"/>
        <v>0</v>
      </c>
      <c r="G32" s="69">
        <f t="shared" ca="1" si="3"/>
        <v>0</v>
      </c>
      <c r="H32" s="69">
        <f t="shared" ca="1" si="3"/>
        <v>0</v>
      </c>
      <c r="I32" s="69">
        <f t="shared" ca="1" si="3"/>
        <v>0</v>
      </c>
      <c r="J32" s="69">
        <f t="shared" ca="1" si="3"/>
        <v>0</v>
      </c>
      <c r="K32" s="69">
        <f t="shared" ca="1" si="3"/>
        <v>0</v>
      </c>
    </row>
    <row r="33" spans="1:11" s="19" customFormat="1" x14ac:dyDescent="0.2">
      <c r="A33" s="18">
        <f t="shared" ca="1" si="2"/>
        <v>3</v>
      </c>
      <c r="B33" s="27" t="s">
        <v>79</v>
      </c>
      <c r="C33" s="118" t="str">
        <f t="shared" ca="1" si="4"/>
        <v xml:space="preserve"> </v>
      </c>
      <c r="D33" s="99" t="str">
        <f t="shared" ca="1" si="4"/>
        <v xml:space="preserve"> </v>
      </c>
      <c r="E33" s="100">
        <f>VLOOKUP($B33,Inf!$B$11:$C$40,2,FALSE)</f>
        <v>0</v>
      </c>
      <c r="F33" s="69">
        <f t="shared" ref="F33:K46" ca="1" si="5">IF($E33=0,0,CELL("contents",INDIRECT(CONCATENATE("'",$B33,"'!",CELL("address",E$14)))))</f>
        <v>0</v>
      </c>
      <c r="G33" s="69">
        <f t="shared" ca="1" si="5"/>
        <v>0</v>
      </c>
      <c r="H33" s="69">
        <f t="shared" ca="1" si="5"/>
        <v>0</v>
      </c>
      <c r="I33" s="69">
        <f t="shared" ca="1" si="5"/>
        <v>0</v>
      </c>
      <c r="J33" s="69">
        <f t="shared" ca="1" si="5"/>
        <v>0</v>
      </c>
      <c r="K33" s="69">
        <f t="shared" ca="1" si="5"/>
        <v>0</v>
      </c>
    </row>
    <row r="34" spans="1:11" s="19" customFormat="1" x14ac:dyDescent="0.2">
      <c r="A34" s="18">
        <f t="shared" ca="1" si="2"/>
        <v>3</v>
      </c>
      <c r="B34" s="27" t="s">
        <v>80</v>
      </c>
      <c r="C34" s="118" t="str">
        <f t="shared" ca="1" si="4"/>
        <v xml:space="preserve"> </v>
      </c>
      <c r="D34" s="99" t="str">
        <f t="shared" ca="1" si="4"/>
        <v xml:space="preserve"> </v>
      </c>
      <c r="E34" s="100">
        <f>VLOOKUP($B34,Inf!$B$11:$C$40,2,FALSE)</f>
        <v>0</v>
      </c>
      <c r="F34" s="69">
        <f t="shared" ca="1" si="5"/>
        <v>0</v>
      </c>
      <c r="G34" s="69">
        <f t="shared" ca="1" si="5"/>
        <v>0</v>
      </c>
      <c r="H34" s="69">
        <f t="shared" ca="1" si="5"/>
        <v>0</v>
      </c>
      <c r="I34" s="69">
        <f t="shared" ca="1" si="5"/>
        <v>0</v>
      </c>
      <c r="J34" s="69">
        <f t="shared" ca="1" si="5"/>
        <v>0</v>
      </c>
      <c r="K34" s="69">
        <f t="shared" ca="1" si="5"/>
        <v>0</v>
      </c>
    </row>
    <row r="35" spans="1:11" s="19" customFormat="1" x14ac:dyDescent="0.2">
      <c r="A35" s="18">
        <f t="shared" ca="1" si="2"/>
        <v>3</v>
      </c>
      <c r="B35" s="27" t="s">
        <v>81</v>
      </c>
      <c r="C35" s="118" t="str">
        <f t="shared" ca="1" si="4"/>
        <v xml:space="preserve"> </v>
      </c>
      <c r="D35" s="99" t="str">
        <f t="shared" ca="1" si="4"/>
        <v xml:space="preserve"> </v>
      </c>
      <c r="E35" s="100">
        <f>VLOOKUP($B35,Inf!$B$11:$C$40,2,FALSE)</f>
        <v>0</v>
      </c>
      <c r="F35" s="69">
        <f t="shared" ca="1" si="5"/>
        <v>0</v>
      </c>
      <c r="G35" s="69">
        <f t="shared" ca="1" si="5"/>
        <v>0</v>
      </c>
      <c r="H35" s="69">
        <f t="shared" ca="1" si="5"/>
        <v>0</v>
      </c>
      <c r="I35" s="69">
        <f t="shared" ca="1" si="5"/>
        <v>0</v>
      </c>
      <c r="J35" s="69">
        <f t="shared" ca="1" si="5"/>
        <v>0</v>
      </c>
      <c r="K35" s="69">
        <f t="shared" ca="1" si="5"/>
        <v>0</v>
      </c>
    </row>
    <row r="36" spans="1:11" s="19" customFormat="1" x14ac:dyDescent="0.2">
      <c r="A36" s="18">
        <f t="shared" ca="1" si="2"/>
        <v>3</v>
      </c>
      <c r="B36" s="27" t="s">
        <v>82</v>
      </c>
      <c r="C36" s="118" t="str">
        <f t="shared" ca="1" si="4"/>
        <v xml:space="preserve"> </v>
      </c>
      <c r="D36" s="99" t="str">
        <f t="shared" ca="1" si="4"/>
        <v xml:space="preserve"> </v>
      </c>
      <c r="E36" s="100">
        <f>VLOOKUP($B36,Inf!$B$11:$C$40,2,FALSE)</f>
        <v>0</v>
      </c>
      <c r="F36" s="69">
        <f t="shared" ca="1" si="5"/>
        <v>0</v>
      </c>
      <c r="G36" s="69">
        <f t="shared" ca="1" si="5"/>
        <v>0</v>
      </c>
      <c r="H36" s="69">
        <f t="shared" ca="1" si="5"/>
        <v>0</v>
      </c>
      <c r="I36" s="69">
        <f t="shared" ca="1" si="5"/>
        <v>0</v>
      </c>
      <c r="J36" s="69">
        <f t="shared" ca="1" si="5"/>
        <v>0</v>
      </c>
      <c r="K36" s="69">
        <f t="shared" ca="1" si="5"/>
        <v>0</v>
      </c>
    </row>
    <row r="37" spans="1:11" s="19" customFormat="1" x14ac:dyDescent="0.2">
      <c r="A37" s="18">
        <f t="shared" ca="1" si="2"/>
        <v>3</v>
      </c>
      <c r="B37" s="27" t="s">
        <v>83</v>
      </c>
      <c r="C37" s="118" t="str">
        <f t="shared" ca="1" si="4"/>
        <v xml:space="preserve"> </v>
      </c>
      <c r="D37" s="99" t="str">
        <f t="shared" ca="1" si="4"/>
        <v xml:space="preserve"> </v>
      </c>
      <c r="E37" s="100">
        <f>VLOOKUP($B37,Inf!$B$11:$C$40,2,FALSE)</f>
        <v>0</v>
      </c>
      <c r="F37" s="69">
        <f t="shared" ca="1" si="5"/>
        <v>0</v>
      </c>
      <c r="G37" s="69">
        <f t="shared" ca="1" si="5"/>
        <v>0</v>
      </c>
      <c r="H37" s="69">
        <f t="shared" ca="1" si="5"/>
        <v>0</v>
      </c>
      <c r="I37" s="69">
        <f t="shared" ca="1" si="5"/>
        <v>0</v>
      </c>
      <c r="J37" s="69">
        <f t="shared" ca="1" si="5"/>
        <v>0</v>
      </c>
      <c r="K37" s="69">
        <f t="shared" ca="1" si="5"/>
        <v>0</v>
      </c>
    </row>
    <row r="38" spans="1:11" s="19" customFormat="1" x14ac:dyDescent="0.2">
      <c r="A38" s="18">
        <f t="shared" ca="1" si="2"/>
        <v>3</v>
      </c>
      <c r="B38" s="27" t="s">
        <v>84</v>
      </c>
      <c r="C38" s="118" t="str">
        <f t="shared" ca="1" si="4"/>
        <v xml:space="preserve"> </v>
      </c>
      <c r="D38" s="99" t="str">
        <f t="shared" ca="1" si="4"/>
        <v xml:space="preserve"> </v>
      </c>
      <c r="E38" s="100">
        <f>VLOOKUP($B38,Inf!$B$11:$C$40,2,FALSE)</f>
        <v>0</v>
      </c>
      <c r="F38" s="69">
        <f t="shared" ca="1" si="5"/>
        <v>0</v>
      </c>
      <c r="G38" s="69">
        <f t="shared" ca="1" si="5"/>
        <v>0</v>
      </c>
      <c r="H38" s="69">
        <f t="shared" ca="1" si="5"/>
        <v>0</v>
      </c>
      <c r="I38" s="69">
        <f t="shared" ca="1" si="5"/>
        <v>0</v>
      </c>
      <c r="J38" s="69">
        <f t="shared" ca="1" si="5"/>
        <v>0</v>
      </c>
      <c r="K38" s="69">
        <f t="shared" ca="1" si="5"/>
        <v>0</v>
      </c>
    </row>
    <row r="39" spans="1:11" s="19" customFormat="1" x14ac:dyDescent="0.2">
      <c r="A39" s="18">
        <f t="shared" ca="1" si="2"/>
        <v>3</v>
      </c>
      <c r="B39" s="27" t="s">
        <v>85</v>
      </c>
      <c r="C39" s="118" t="str">
        <f t="shared" ca="1" si="4"/>
        <v xml:space="preserve"> </v>
      </c>
      <c r="D39" s="99" t="str">
        <f t="shared" ca="1" si="4"/>
        <v xml:space="preserve"> </v>
      </c>
      <c r="E39" s="100">
        <f>VLOOKUP($B39,Inf!$B$11:$C$40,2,FALSE)</f>
        <v>0</v>
      </c>
      <c r="F39" s="69">
        <f t="shared" ca="1" si="5"/>
        <v>0</v>
      </c>
      <c r="G39" s="69">
        <f t="shared" ca="1" si="5"/>
        <v>0</v>
      </c>
      <c r="H39" s="69">
        <f t="shared" ca="1" si="5"/>
        <v>0</v>
      </c>
      <c r="I39" s="69">
        <f t="shared" ca="1" si="5"/>
        <v>0</v>
      </c>
      <c r="J39" s="69">
        <f t="shared" ca="1" si="5"/>
        <v>0</v>
      </c>
      <c r="K39" s="69">
        <f t="shared" ca="1" si="5"/>
        <v>0</v>
      </c>
    </row>
    <row r="40" spans="1:11" s="19" customFormat="1" x14ac:dyDescent="0.2">
      <c r="A40" s="18">
        <f t="shared" ca="1" si="2"/>
        <v>3</v>
      </c>
      <c r="B40" s="27" t="s">
        <v>86</v>
      </c>
      <c r="C40" s="118" t="str">
        <f t="shared" ca="1" si="4"/>
        <v xml:space="preserve"> </v>
      </c>
      <c r="D40" s="99" t="str">
        <f t="shared" ca="1" si="4"/>
        <v xml:space="preserve"> </v>
      </c>
      <c r="E40" s="100">
        <f>VLOOKUP($B40,Inf!$B$11:$C$40,2,FALSE)</f>
        <v>0</v>
      </c>
      <c r="F40" s="69">
        <f t="shared" ca="1" si="5"/>
        <v>0</v>
      </c>
      <c r="G40" s="69">
        <f t="shared" ca="1" si="5"/>
        <v>0</v>
      </c>
      <c r="H40" s="69">
        <f t="shared" ca="1" si="5"/>
        <v>0</v>
      </c>
      <c r="I40" s="69">
        <f t="shared" ca="1" si="5"/>
        <v>0</v>
      </c>
      <c r="J40" s="69">
        <f t="shared" ca="1" si="5"/>
        <v>0</v>
      </c>
      <c r="K40" s="69">
        <f t="shared" ca="1" si="5"/>
        <v>0</v>
      </c>
    </row>
    <row r="41" spans="1:11" s="19" customFormat="1" x14ac:dyDescent="0.2">
      <c r="A41" s="18">
        <f t="shared" ca="1" si="2"/>
        <v>3</v>
      </c>
      <c r="B41" s="27" t="s">
        <v>87</v>
      </c>
      <c r="C41" s="118" t="str">
        <f t="shared" ca="1" si="4"/>
        <v xml:space="preserve"> </v>
      </c>
      <c r="D41" s="99" t="str">
        <f t="shared" ca="1" si="4"/>
        <v xml:space="preserve"> </v>
      </c>
      <c r="E41" s="100">
        <f>VLOOKUP($B41,Inf!$B$11:$C$40,2,FALSE)</f>
        <v>0</v>
      </c>
      <c r="F41" s="69">
        <f t="shared" ca="1" si="5"/>
        <v>0</v>
      </c>
      <c r="G41" s="69">
        <f t="shared" ca="1" si="5"/>
        <v>0</v>
      </c>
      <c r="H41" s="69">
        <f t="shared" ca="1" si="5"/>
        <v>0</v>
      </c>
      <c r="I41" s="69">
        <f t="shared" ca="1" si="5"/>
        <v>0</v>
      </c>
      <c r="J41" s="69">
        <f t="shared" ca="1" si="5"/>
        <v>0</v>
      </c>
      <c r="K41" s="69">
        <f t="shared" ca="1" si="5"/>
        <v>0</v>
      </c>
    </row>
    <row r="42" spans="1:11" s="19" customFormat="1" x14ac:dyDescent="0.2">
      <c r="A42" s="18">
        <f t="shared" ca="1" si="2"/>
        <v>3</v>
      </c>
      <c r="B42" s="27" t="s">
        <v>88</v>
      </c>
      <c r="C42" s="118" t="str">
        <f t="shared" ca="1" si="4"/>
        <v xml:space="preserve"> </v>
      </c>
      <c r="D42" s="99" t="str">
        <f t="shared" ca="1" si="4"/>
        <v xml:space="preserve"> </v>
      </c>
      <c r="E42" s="100">
        <f>VLOOKUP($B42,Inf!$B$11:$C$40,2,FALSE)</f>
        <v>0</v>
      </c>
      <c r="F42" s="69">
        <f t="shared" ca="1" si="5"/>
        <v>0</v>
      </c>
      <c r="G42" s="69">
        <f t="shared" ca="1" si="5"/>
        <v>0</v>
      </c>
      <c r="H42" s="69">
        <f t="shared" ca="1" si="5"/>
        <v>0</v>
      </c>
      <c r="I42" s="69">
        <f t="shared" ca="1" si="5"/>
        <v>0</v>
      </c>
      <c r="J42" s="69">
        <f t="shared" ca="1" si="5"/>
        <v>0</v>
      </c>
      <c r="K42" s="69">
        <f t="shared" ca="1" si="5"/>
        <v>0</v>
      </c>
    </row>
    <row r="43" spans="1:11" s="19" customFormat="1" x14ac:dyDescent="0.2">
      <c r="A43" s="18">
        <f t="shared" ca="1" si="2"/>
        <v>3</v>
      </c>
      <c r="B43" s="27" t="s">
        <v>89</v>
      </c>
      <c r="C43" s="118" t="str">
        <f t="shared" ca="1" si="4"/>
        <v xml:space="preserve"> </v>
      </c>
      <c r="D43" s="99" t="str">
        <f t="shared" ca="1" si="4"/>
        <v xml:space="preserve"> </v>
      </c>
      <c r="E43" s="100">
        <f>VLOOKUP($B43,Inf!$B$11:$C$40,2,FALSE)</f>
        <v>0</v>
      </c>
      <c r="F43" s="69">
        <f t="shared" ca="1" si="5"/>
        <v>0</v>
      </c>
      <c r="G43" s="69">
        <f t="shared" ca="1" si="5"/>
        <v>0</v>
      </c>
      <c r="H43" s="69">
        <f t="shared" ca="1" si="5"/>
        <v>0</v>
      </c>
      <c r="I43" s="69">
        <f t="shared" ca="1" si="5"/>
        <v>0</v>
      </c>
      <c r="J43" s="69">
        <f t="shared" ca="1" si="5"/>
        <v>0</v>
      </c>
      <c r="K43" s="69">
        <f t="shared" ca="1" si="5"/>
        <v>0</v>
      </c>
    </row>
    <row r="44" spans="1:11" s="19" customFormat="1" x14ac:dyDescent="0.2">
      <c r="A44" s="18">
        <f t="shared" ca="1" si="2"/>
        <v>3</v>
      </c>
      <c r="B44" s="27" t="s">
        <v>90</v>
      </c>
      <c r="C44" s="118" t="str">
        <f t="shared" ca="1" si="4"/>
        <v xml:space="preserve"> </v>
      </c>
      <c r="D44" s="99" t="str">
        <f t="shared" ca="1" si="4"/>
        <v xml:space="preserve"> </v>
      </c>
      <c r="E44" s="100">
        <f>VLOOKUP($B44,Inf!$B$11:$C$40,2,FALSE)</f>
        <v>0</v>
      </c>
      <c r="F44" s="69">
        <f t="shared" ca="1" si="5"/>
        <v>0</v>
      </c>
      <c r="G44" s="69">
        <f t="shared" ca="1" si="5"/>
        <v>0</v>
      </c>
      <c r="H44" s="69">
        <f t="shared" ca="1" si="5"/>
        <v>0</v>
      </c>
      <c r="I44" s="69">
        <f t="shared" ca="1" si="5"/>
        <v>0</v>
      </c>
      <c r="J44" s="69">
        <f t="shared" ca="1" si="5"/>
        <v>0</v>
      </c>
      <c r="K44" s="69">
        <f t="shared" ca="1" si="5"/>
        <v>0</v>
      </c>
    </row>
    <row r="45" spans="1:11" s="19" customFormat="1" x14ac:dyDescent="0.2">
      <c r="A45" s="18">
        <f t="shared" ca="1" si="2"/>
        <v>3</v>
      </c>
      <c r="B45" s="27" t="s">
        <v>91</v>
      </c>
      <c r="C45" s="118" t="str">
        <f t="shared" ca="1" si="4"/>
        <v xml:space="preserve"> </v>
      </c>
      <c r="D45" s="99" t="str">
        <f t="shared" ca="1" si="4"/>
        <v xml:space="preserve"> </v>
      </c>
      <c r="E45" s="100">
        <f>VLOOKUP($B45,Inf!$B$11:$C$40,2,FALSE)</f>
        <v>0</v>
      </c>
      <c r="F45" s="69">
        <f t="shared" ca="1" si="5"/>
        <v>0</v>
      </c>
      <c r="G45" s="69">
        <f t="shared" ca="1" si="5"/>
        <v>0</v>
      </c>
      <c r="H45" s="69">
        <f t="shared" ca="1" si="5"/>
        <v>0</v>
      </c>
      <c r="I45" s="69">
        <f t="shared" ca="1" si="5"/>
        <v>0</v>
      </c>
      <c r="J45" s="69">
        <f t="shared" ca="1" si="5"/>
        <v>0</v>
      </c>
      <c r="K45" s="69">
        <f t="shared" ca="1" si="5"/>
        <v>0</v>
      </c>
    </row>
    <row r="46" spans="1:11" s="19" customFormat="1" x14ac:dyDescent="0.2">
      <c r="A46" s="18">
        <f t="shared" ca="1" si="2"/>
        <v>3</v>
      </c>
      <c r="B46" s="27" t="s">
        <v>92</v>
      </c>
      <c r="C46" s="118" t="str">
        <f t="shared" ca="1" si="4"/>
        <v xml:space="preserve"> </v>
      </c>
      <c r="D46" s="99" t="str">
        <f t="shared" ca="1" si="4"/>
        <v xml:space="preserve"> </v>
      </c>
      <c r="E46" s="100">
        <f>VLOOKUP($B46,Inf!$B$11:$C$40,2,FALSE)</f>
        <v>0</v>
      </c>
      <c r="F46" s="69">
        <f t="shared" ca="1" si="5"/>
        <v>0</v>
      </c>
      <c r="G46" s="69">
        <f t="shared" ca="1" si="5"/>
        <v>0</v>
      </c>
      <c r="H46" s="69">
        <f t="shared" ca="1" si="5"/>
        <v>0</v>
      </c>
      <c r="I46" s="69">
        <f t="shared" ca="1" si="5"/>
        <v>0</v>
      </c>
      <c r="J46" s="69">
        <f t="shared" ca="1" si="5"/>
        <v>0</v>
      </c>
      <c r="K46" s="69">
        <f t="shared" ca="1" si="5"/>
        <v>0</v>
      </c>
    </row>
    <row r="47" spans="1:11" s="19" customFormat="1" x14ac:dyDescent="0.2">
      <c r="A47" s="18">
        <v>1</v>
      </c>
      <c r="B47" s="101"/>
      <c r="C47" s="101"/>
      <c r="D47" s="102"/>
      <c r="E47" s="30"/>
      <c r="F47" s="68"/>
      <c r="G47" s="68"/>
      <c r="H47" s="68"/>
      <c r="I47" s="68"/>
      <c r="J47" s="68"/>
      <c r="K47" s="68"/>
    </row>
  </sheetData>
  <sheetProtection password="F284" sheet="1" objects="1" scenarios="1"/>
  <autoFilter ref="A1:A47"/>
  <dataConsolidate/>
  <printOptions horizontalCentered="1"/>
  <pageMargins left="0" right="0" top="0.59055118110236227" bottom="0.39370078740157483" header="0.31496062992125984" footer="0.31496062992125984"/>
  <pageSetup paperSize="9" scale="53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985" r:id="rId4" name="Button 1">
              <controlPr defaultSize="0" print="0" autoFill="0" autoPict="0" macro="[0]!ButtonTotal_Click">
                <anchor moveWithCells="1" sizeWithCells="1">
                  <from>
                    <xdr:col>3</xdr:col>
                    <xdr:colOff>57150</xdr:colOff>
                    <xdr:row>6</xdr:row>
                    <xdr:rowOff>47625</xdr:rowOff>
                  </from>
                  <to>
                    <xdr:col>3</xdr:col>
                    <xdr:colOff>1066800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8" r:id="rId5" name="Drop Down 4">
              <controlPr defaultSize="0" print="0" autoFill="0" autoLine="0" autoPict="0" macro="[0]!Box_Change_Rows">
                <anchor moveWithCells="1">
                  <from>
                    <xdr:col>3</xdr:col>
                    <xdr:colOff>457200</xdr:colOff>
                    <xdr:row>9</xdr:row>
                    <xdr:rowOff>28575</xdr:rowOff>
                  </from>
                  <to>
                    <xdr:col>3</xdr:col>
                    <xdr:colOff>1371600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7"/>
  <dimension ref="A1:J65"/>
  <sheetViews>
    <sheetView showZeros="0" zoomScaleNormal="100" workbookViewId="0">
      <pane xSplit="4" ySplit="13" topLeftCell="E14" activePane="bottomRight" state="frozen"/>
      <selection activeCell="C4" sqref="C4"/>
      <selection pane="topRight" activeCell="C4" sqref="C4"/>
      <selection pane="bottomLeft" activeCell="C4" sqref="C4"/>
      <selection pane="bottomRight" activeCell="D14" sqref="D14"/>
    </sheetView>
  </sheetViews>
  <sheetFormatPr defaultColWidth="10.5703125" defaultRowHeight="12.75" x14ac:dyDescent="0.2"/>
  <cols>
    <col min="1" max="1" width="0.28515625" style="4" customWidth="1"/>
    <col min="2" max="2" width="7.7109375" style="2" customWidth="1"/>
    <col min="3" max="3" width="67.7109375" style="4" customWidth="1"/>
    <col min="4" max="4" width="5.7109375" style="6" customWidth="1"/>
    <col min="5" max="10" width="15.7109375" style="4" customWidth="1"/>
    <col min="11" max="11" width="3" style="4" customWidth="1"/>
    <col min="12" max="16384" width="10.5703125" style="4"/>
  </cols>
  <sheetData>
    <row r="1" spans="1:10" x14ac:dyDescent="0.2">
      <c r="A1" s="1">
        <v>1</v>
      </c>
      <c r="B1" s="108"/>
      <c r="C1" s="114"/>
      <c r="D1" s="114"/>
      <c r="E1" s="114"/>
      <c r="F1" s="114"/>
      <c r="G1" s="114"/>
      <c r="H1" s="114"/>
      <c r="I1" s="114"/>
      <c r="J1" s="114"/>
    </row>
    <row r="2" spans="1:10" ht="25.5" x14ac:dyDescent="0.2">
      <c r="A2" s="1">
        <v>1</v>
      </c>
      <c r="C2" s="119" t="s">
        <v>222</v>
      </c>
      <c r="D2" s="114"/>
      <c r="E2" s="114"/>
      <c r="F2" s="114"/>
      <c r="G2" s="114"/>
      <c r="H2" s="114"/>
      <c r="I2" s="114"/>
      <c r="J2" s="114"/>
    </row>
    <row r="3" spans="1:10" x14ac:dyDescent="0.2">
      <c r="A3" s="1">
        <v>1</v>
      </c>
      <c r="C3" s="111"/>
      <c r="D3" s="112"/>
    </row>
    <row r="4" spans="1:10" ht="25.5" x14ac:dyDescent="0.2">
      <c r="A4" s="1">
        <v>1</v>
      </c>
      <c r="C4" s="111" t="s">
        <v>223</v>
      </c>
      <c r="D4" s="111"/>
      <c r="E4" s="111"/>
      <c r="F4" s="111"/>
      <c r="G4" s="111"/>
      <c r="H4" s="111"/>
      <c r="I4" s="111"/>
      <c r="J4" s="111"/>
    </row>
    <row r="5" spans="1:10" x14ac:dyDescent="0.2">
      <c r="A5" s="1">
        <v>1</v>
      </c>
      <c r="C5" s="111"/>
      <c r="D5" s="111"/>
      <c r="E5" s="111"/>
      <c r="F5" s="111"/>
      <c r="G5" s="111"/>
      <c r="H5" s="111"/>
      <c r="I5" s="111"/>
      <c r="J5" s="111"/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2"/>
      <c r="C7" s="9"/>
      <c r="D7" s="63"/>
      <c r="E7" s="67"/>
      <c r="F7" s="67"/>
      <c r="G7" s="67"/>
      <c r="H7" s="67"/>
      <c r="I7" s="67"/>
      <c r="J7" s="67"/>
    </row>
    <row r="8" spans="1:10" x14ac:dyDescent="0.2">
      <c r="A8" s="1">
        <v>1</v>
      </c>
      <c r="B8" s="64"/>
      <c r="C8" s="10" t="s">
        <v>0</v>
      </c>
      <c r="D8" s="10"/>
      <c r="E8" s="122" t="str">
        <f>IF(ISBLANK(P_Total!E8)," ",P_Total!E8)</f>
        <v>Закон</v>
      </c>
      <c r="F8" s="122" t="str">
        <f>IF(ISBLANK(P_Total!F8)," ",P_Total!F8)</f>
        <v>Уточнен</v>
      </c>
      <c r="G8" s="122" t="str">
        <f>IF(ISBLANK(P_Total!G8)," ",P_Total!G8)</f>
        <v>Отчет</v>
      </c>
      <c r="H8" s="122" t="str">
        <f>IF(ISBLANK(P_Total!H8)," ",P_Total!H8)</f>
        <v>Отчет</v>
      </c>
      <c r="I8" s="122" t="str">
        <f>IF(ISBLANK(P_Total!I8)," ",P_Total!I8)</f>
        <v>Отчет</v>
      </c>
      <c r="J8" s="122" t="str">
        <f>IF(ISBLANK(P_Total!J8)," ",P_Total!J8)</f>
        <v>Отчет</v>
      </c>
    </row>
    <row r="9" spans="1:10" x14ac:dyDescent="0.2">
      <c r="A9" s="1">
        <v>1</v>
      </c>
      <c r="B9" s="64"/>
      <c r="C9" s="11"/>
      <c r="D9" s="10"/>
      <c r="E9" s="81" t="str">
        <f>IF(ISBLANK(P_Total!E9)," ",P_Total!E9)</f>
        <v xml:space="preserve"> </v>
      </c>
      <c r="F9" s="81" t="str">
        <f>IF(ISBLANK(P_Total!F9)," ",P_Total!F9)</f>
        <v>план</v>
      </c>
      <c r="G9" s="81" t="str">
        <f>IF(ISBLANK(P_Total!G9)," ",P_Total!G9)</f>
        <v>към 31 март</v>
      </c>
      <c r="H9" s="81" t="str">
        <f>IF(ISBLANK(P_Total!H9)," ",P_Total!H9)</f>
        <v>към 30 юни</v>
      </c>
      <c r="I9" s="81" t="str">
        <f>IF(ISBLANK(P_Total!I9)," ",P_Total!I9)</f>
        <v>към 30 септември</v>
      </c>
      <c r="J9" s="81" t="str">
        <f>IF(ISBLANK(P_Total!J9)," ",P_Total!J9)</f>
        <v>към 31 декември</v>
      </c>
    </row>
    <row r="10" spans="1:10" x14ac:dyDescent="0.2">
      <c r="A10" s="1">
        <v>1</v>
      </c>
      <c r="B10" s="64"/>
      <c r="C10" s="52" t="s">
        <v>55</v>
      </c>
      <c r="D10" s="10"/>
      <c r="E10" s="82" t="str">
        <f>IF(ISBLANK(P_Total!E10)," ",P_Total!E10)</f>
        <v>2020 г.</v>
      </c>
      <c r="F10" s="82" t="str">
        <f>IF(ISBLANK(P_Total!F10)," ",P_Total!F10)</f>
        <v>2020 г.</v>
      </c>
      <c r="G10" s="82" t="str">
        <f>IF(ISBLANK(P_Total!G10)," ",P_Total!G10)</f>
        <v>2020 г.</v>
      </c>
      <c r="H10" s="82" t="str">
        <f>IF(ISBLANK(P_Total!H10)," ",P_Total!H10)</f>
        <v>2020 г.</v>
      </c>
      <c r="I10" s="82" t="str">
        <f>IF(ISBLANK(P_Total!I10)," ",P_Total!I10)</f>
        <v>2020 г.</v>
      </c>
      <c r="J10" s="82" t="str">
        <f>IF(ISBLANK(P_Total!J10)," ",P_Total!J10)</f>
        <v>2020 г.</v>
      </c>
    </row>
    <row r="11" spans="1:10" ht="13.5" thickBot="1" x14ac:dyDescent="0.25">
      <c r="A11" s="1">
        <v>1</v>
      </c>
      <c r="B11" s="65"/>
      <c r="C11" s="13"/>
      <c r="D11" s="13"/>
      <c r="E11" s="83" t="str">
        <f>IF(ISBLANK(P_Total!E11)," ",P_Total!E11)</f>
        <v xml:space="preserve"> </v>
      </c>
      <c r="F11" s="83" t="str">
        <f>IF(ISBLANK(P_Total!F11)," ",P_Total!F11)</f>
        <v xml:space="preserve"> </v>
      </c>
      <c r="G11" s="83" t="str">
        <f>IF(ISBLANK(P_Total!G11)," ",P_Total!G11)</f>
        <v xml:space="preserve"> </v>
      </c>
      <c r="H11" s="83" t="str">
        <f>IF(ISBLANK(P_Total!H11)," ",P_Total!H11)</f>
        <v xml:space="preserve"> </v>
      </c>
      <c r="I11" s="83" t="str">
        <f>IF(ISBLANK(P_Total!I11)," ",P_Total!I11)</f>
        <v xml:space="preserve"> </v>
      </c>
      <c r="J11" s="83" t="str">
        <f>IF(ISBLANK(P_Total!J11)," ",P_Total!J11)</f>
        <v xml:space="preserve"> </v>
      </c>
    </row>
    <row r="12" spans="1:10" ht="13.5" thickBot="1" x14ac:dyDescent="0.25">
      <c r="A12" s="1">
        <v>1</v>
      </c>
      <c r="B12" s="66"/>
      <c r="C12" s="13" t="s">
        <v>1</v>
      </c>
      <c r="D12" s="13"/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113">
        <f>P_Total!E14-PomoshtenSheet!E14</f>
        <v>0</v>
      </c>
      <c r="F13" s="113">
        <f>P_Total!F14-PomoshtenSheet!F14</f>
        <v>0</v>
      </c>
      <c r="G13" s="113">
        <f>P_Total!G14-PomoshtenSheet!G14</f>
        <v>0</v>
      </c>
      <c r="H13" s="113">
        <f>P_Total!H14-PomoshtenSheet!H14</f>
        <v>0</v>
      </c>
      <c r="I13" s="113">
        <f>P_Total!I14-PomoshtenSheet!I14</f>
        <v>0</v>
      </c>
      <c r="J13" s="113">
        <f>P_Total!J14-PomoshtenSheet!J14</f>
        <v>0</v>
      </c>
    </row>
    <row r="14" spans="1:10" x14ac:dyDescent="0.2">
      <c r="A14" s="1">
        <v>1</v>
      </c>
      <c r="B14" s="37"/>
      <c r="C14" s="38" t="s">
        <v>121</v>
      </c>
      <c r="D14" s="39" t="s">
        <v>27</v>
      </c>
      <c r="E14" s="68">
        <f t="shared" ref="E14:J14" si="0">E16</f>
        <v>8126500</v>
      </c>
      <c r="F14" s="68">
        <f t="shared" si="0"/>
        <v>8126500</v>
      </c>
      <c r="G14" s="68">
        <f t="shared" si="0"/>
        <v>1338934</v>
      </c>
      <c r="H14" s="68">
        <f t="shared" si="0"/>
        <v>0</v>
      </c>
      <c r="I14" s="68">
        <f t="shared" si="0"/>
        <v>0</v>
      </c>
      <c r="J14" s="68">
        <f t="shared" si="0"/>
        <v>0</v>
      </c>
    </row>
    <row r="15" spans="1:10" x14ac:dyDescent="0.2">
      <c r="A15" s="1">
        <v>1</v>
      </c>
      <c r="B15" s="11"/>
      <c r="C15" s="40"/>
      <c r="D15" s="41"/>
      <c r="E15" s="69"/>
      <c r="F15" s="69"/>
      <c r="G15" s="69"/>
      <c r="H15" s="69"/>
      <c r="I15" s="69"/>
      <c r="J15" s="69"/>
    </row>
    <row r="16" spans="1:10" s="8" customFormat="1" x14ac:dyDescent="0.2">
      <c r="A16" s="18">
        <f t="shared" ref="A16:A50" si="1">IF(MAX(E16:J16)=0,IF(MIN(E16:J16)=0,3,2),2)</f>
        <v>2</v>
      </c>
      <c r="B16" s="25"/>
      <c r="C16" s="54" t="s">
        <v>25</v>
      </c>
      <c r="D16" s="55"/>
      <c r="E16" s="69">
        <f t="shared" ref="E16:J16" si="2">SUBTOTAL(9,E17:E50)</f>
        <v>8126500</v>
      </c>
      <c r="F16" s="69">
        <f t="shared" si="2"/>
        <v>8126500</v>
      </c>
      <c r="G16" s="69">
        <f t="shared" si="2"/>
        <v>1338934</v>
      </c>
      <c r="H16" s="69">
        <f t="shared" si="2"/>
        <v>0</v>
      </c>
      <c r="I16" s="69">
        <f t="shared" si="2"/>
        <v>0</v>
      </c>
      <c r="J16" s="69">
        <f t="shared" si="2"/>
        <v>0</v>
      </c>
    </row>
    <row r="17" spans="1:10" s="8" customFormat="1" x14ac:dyDescent="0.2">
      <c r="A17" s="18">
        <f t="shared" si="1"/>
        <v>2</v>
      </c>
      <c r="B17" s="25" t="s">
        <v>122</v>
      </c>
      <c r="C17" s="50" t="s">
        <v>26</v>
      </c>
      <c r="D17" s="55"/>
      <c r="E17" s="69">
        <f t="shared" ref="E17:J17" si="3">SUBTOTAL(9,E18:E36)</f>
        <v>7926500</v>
      </c>
      <c r="F17" s="69">
        <f t="shared" si="3"/>
        <v>7926500</v>
      </c>
      <c r="G17" s="69">
        <f t="shared" si="3"/>
        <v>1331014</v>
      </c>
      <c r="H17" s="69">
        <f t="shared" si="3"/>
        <v>0</v>
      </c>
      <c r="I17" s="69">
        <f t="shared" si="3"/>
        <v>0</v>
      </c>
      <c r="J17" s="69">
        <f t="shared" si="3"/>
        <v>0</v>
      </c>
    </row>
    <row r="18" spans="1:10" s="8" customFormat="1" x14ac:dyDescent="0.2">
      <c r="A18" s="18">
        <f t="shared" si="1"/>
        <v>2</v>
      </c>
      <c r="B18" s="117"/>
      <c r="C18" s="49" t="s">
        <v>138</v>
      </c>
      <c r="D18" s="55"/>
      <c r="E18" s="69">
        <f t="shared" ref="E18:J18" si="4">SUBTOTAL(9,E19:E22)</f>
        <v>5494500</v>
      </c>
      <c r="F18" s="69">
        <f t="shared" si="4"/>
        <v>5494500</v>
      </c>
      <c r="G18" s="69">
        <f t="shared" si="4"/>
        <v>1089538</v>
      </c>
      <c r="H18" s="69">
        <f t="shared" si="4"/>
        <v>0</v>
      </c>
      <c r="I18" s="69">
        <f t="shared" si="4"/>
        <v>0</v>
      </c>
      <c r="J18" s="69">
        <f t="shared" si="4"/>
        <v>0</v>
      </c>
    </row>
    <row r="19" spans="1:10" s="8" customFormat="1" ht="25.5" x14ac:dyDescent="0.2">
      <c r="A19" s="18">
        <f t="shared" si="1"/>
        <v>2</v>
      </c>
      <c r="B19" s="42"/>
      <c r="C19" s="105" t="s">
        <v>123</v>
      </c>
      <c r="D19" s="35" t="s">
        <v>2</v>
      </c>
      <c r="E19" s="71">
        <f>P_Total!E19</f>
        <v>4181100</v>
      </c>
      <c r="F19" s="71">
        <f>P_Total!F19</f>
        <v>4181100</v>
      </c>
      <c r="G19" s="71">
        <f>P_Total!G19</f>
        <v>838150</v>
      </c>
      <c r="H19" s="71">
        <f>P_Total!H19</f>
        <v>0</v>
      </c>
      <c r="I19" s="71">
        <f>P_Total!I19</f>
        <v>0</v>
      </c>
      <c r="J19" s="71">
        <f>P_Total!J19</f>
        <v>0</v>
      </c>
    </row>
    <row r="20" spans="1:10" s="8" customFormat="1" x14ac:dyDescent="0.2">
      <c r="A20" s="18">
        <f t="shared" si="1"/>
        <v>2</v>
      </c>
      <c r="B20" s="43"/>
      <c r="C20" s="115" t="s">
        <v>37</v>
      </c>
      <c r="D20" s="36" t="s">
        <v>3</v>
      </c>
      <c r="E20" s="71">
        <f>P_Total!E20+P_Total!E40</f>
        <v>492700</v>
      </c>
      <c r="F20" s="71">
        <f>P_Total!F20+P_Total!F40</f>
        <v>492700</v>
      </c>
      <c r="G20" s="71">
        <f>P_Total!G20+P_Total!G40</f>
        <v>93565</v>
      </c>
      <c r="H20" s="71">
        <f>P_Total!H20+P_Total!H40</f>
        <v>0</v>
      </c>
      <c r="I20" s="71">
        <f>P_Total!I20+P_Total!I40</f>
        <v>0</v>
      </c>
      <c r="J20" s="71">
        <f>P_Total!J20+P_Total!J40</f>
        <v>0</v>
      </c>
    </row>
    <row r="21" spans="1:10" s="8" customFormat="1" x14ac:dyDescent="0.2">
      <c r="A21" s="18">
        <f t="shared" si="1"/>
        <v>2</v>
      </c>
      <c r="B21" s="43"/>
      <c r="C21" s="105" t="s">
        <v>117</v>
      </c>
      <c r="D21" s="56" t="s">
        <v>118</v>
      </c>
      <c r="E21" s="71">
        <f>P_Total!E21+P_Total!E41</f>
        <v>820700</v>
      </c>
      <c r="F21" s="71">
        <f>P_Total!F21+P_Total!F41</f>
        <v>820700</v>
      </c>
      <c r="G21" s="71">
        <f>P_Total!G21+P_Total!G41</f>
        <v>157823</v>
      </c>
      <c r="H21" s="71">
        <f>P_Total!H21+P_Total!H41</f>
        <v>0</v>
      </c>
      <c r="I21" s="71">
        <f>P_Total!I21+P_Total!I41</f>
        <v>0</v>
      </c>
      <c r="J21" s="71">
        <f>P_Total!J21+P_Total!J41</f>
        <v>0</v>
      </c>
    </row>
    <row r="22" spans="1:10" s="8" customFormat="1" x14ac:dyDescent="0.2">
      <c r="A22" s="18">
        <f t="shared" si="1"/>
        <v>3</v>
      </c>
      <c r="B22" s="43"/>
      <c r="C22" s="116" t="s">
        <v>114</v>
      </c>
      <c r="D22" s="56" t="s">
        <v>4</v>
      </c>
      <c r="E22" s="71">
        <f>P_Total!E22+P_Total!E42</f>
        <v>0</v>
      </c>
      <c r="F22" s="71">
        <f>P_Total!F22+P_Total!F42</f>
        <v>0</v>
      </c>
      <c r="G22" s="71">
        <f>P_Total!G22+P_Total!G42</f>
        <v>0</v>
      </c>
      <c r="H22" s="71">
        <f>P_Total!H22+P_Total!H42</f>
        <v>0</v>
      </c>
      <c r="I22" s="71">
        <f>P_Total!I22+P_Total!I42</f>
        <v>0</v>
      </c>
      <c r="J22" s="71">
        <f>P_Total!J22+P_Total!J42</f>
        <v>0</v>
      </c>
    </row>
    <row r="23" spans="1:10" s="8" customFormat="1" x14ac:dyDescent="0.2">
      <c r="A23" s="18">
        <f t="shared" si="1"/>
        <v>2</v>
      </c>
      <c r="B23" s="43"/>
      <c r="C23" s="59" t="s">
        <v>19</v>
      </c>
      <c r="D23" s="36" t="s">
        <v>5</v>
      </c>
      <c r="E23" s="71">
        <f>P_Total!E24+P_Total!E43</f>
        <v>2382000</v>
      </c>
      <c r="F23" s="71">
        <f>P_Total!F24+P_Total!F43</f>
        <v>2382000</v>
      </c>
      <c r="G23" s="71">
        <f>P_Total!G24+P_Total!G43</f>
        <v>194716</v>
      </c>
      <c r="H23" s="71">
        <f>P_Total!H24+P_Total!H43</f>
        <v>0</v>
      </c>
      <c r="I23" s="71">
        <f>P_Total!I24+P_Total!I43</f>
        <v>0</v>
      </c>
      <c r="J23" s="71">
        <f>P_Total!J24+P_Total!J43</f>
        <v>0</v>
      </c>
    </row>
    <row r="24" spans="1:10" s="8" customFormat="1" x14ac:dyDescent="0.2">
      <c r="A24" s="18">
        <f t="shared" si="1"/>
        <v>2</v>
      </c>
      <c r="B24" s="43"/>
      <c r="C24" s="59" t="s">
        <v>130</v>
      </c>
      <c r="D24" s="36" t="s">
        <v>131</v>
      </c>
      <c r="E24" s="71">
        <f>P_Total!E25+P_Total!E44</f>
        <v>50000</v>
      </c>
      <c r="F24" s="71">
        <f>P_Total!F25+P_Total!F44</f>
        <v>50000</v>
      </c>
      <c r="G24" s="71">
        <f>P_Total!G25+P_Total!G44</f>
        <v>46760</v>
      </c>
      <c r="H24" s="71">
        <f>P_Total!H25+P_Total!H44</f>
        <v>0</v>
      </c>
      <c r="I24" s="71">
        <f>P_Total!I25+P_Total!I44</f>
        <v>0</v>
      </c>
      <c r="J24" s="71">
        <f>P_Total!J25+P_Total!J44</f>
        <v>0</v>
      </c>
    </row>
    <row r="25" spans="1:10" s="8" customFormat="1" x14ac:dyDescent="0.2">
      <c r="A25" s="18">
        <f t="shared" si="1"/>
        <v>3</v>
      </c>
      <c r="B25" s="44"/>
      <c r="C25" s="49" t="s">
        <v>33</v>
      </c>
      <c r="D25" s="46"/>
      <c r="E25" s="69">
        <f t="shared" ref="E25:J25" si="5">SUBTOTAL(9,E26:E27)</f>
        <v>0</v>
      </c>
      <c r="F25" s="69">
        <f t="shared" si="5"/>
        <v>0</v>
      </c>
      <c r="G25" s="69">
        <f t="shared" si="5"/>
        <v>0</v>
      </c>
      <c r="H25" s="69">
        <f t="shared" si="5"/>
        <v>0</v>
      </c>
      <c r="I25" s="69">
        <f t="shared" si="5"/>
        <v>0</v>
      </c>
      <c r="J25" s="69">
        <f t="shared" si="5"/>
        <v>0</v>
      </c>
    </row>
    <row r="26" spans="1:10" s="8" customFormat="1" x14ac:dyDescent="0.2">
      <c r="A26" s="18">
        <f t="shared" si="1"/>
        <v>3</v>
      </c>
      <c r="B26" s="44"/>
      <c r="C26" s="61" t="s">
        <v>51</v>
      </c>
      <c r="D26" s="46"/>
      <c r="E26" s="71">
        <f>P_Total!E27+P_Total!E46</f>
        <v>0</v>
      </c>
      <c r="F26" s="71">
        <f>P_Total!F27+P_Total!F46</f>
        <v>0</v>
      </c>
      <c r="G26" s="71">
        <f>P_Total!G27+P_Total!G46</f>
        <v>0</v>
      </c>
      <c r="H26" s="71">
        <f>P_Total!H27+P_Total!H46</f>
        <v>0</v>
      </c>
      <c r="I26" s="71">
        <f>P_Total!I27+P_Total!I46</f>
        <v>0</v>
      </c>
      <c r="J26" s="71">
        <f>P_Total!J27+P_Total!J46</f>
        <v>0</v>
      </c>
    </row>
    <row r="27" spans="1:10" s="8" customFormat="1" x14ac:dyDescent="0.2">
      <c r="A27" s="18">
        <f t="shared" si="1"/>
        <v>3</v>
      </c>
      <c r="B27" s="44"/>
      <c r="C27" s="61" t="s">
        <v>52</v>
      </c>
      <c r="D27" s="46"/>
      <c r="E27" s="71">
        <f>P_Total!E28+P_Total!E47</f>
        <v>0</v>
      </c>
      <c r="F27" s="71">
        <f>P_Total!F28+P_Total!F47</f>
        <v>0</v>
      </c>
      <c r="G27" s="71">
        <f>P_Total!G28+P_Total!G47</f>
        <v>0</v>
      </c>
      <c r="H27" s="71">
        <f>P_Total!H28+P_Total!H47</f>
        <v>0</v>
      </c>
      <c r="I27" s="71">
        <f>P_Total!I28+P_Total!I47</f>
        <v>0</v>
      </c>
      <c r="J27" s="71">
        <f>P_Total!J28+P_Total!J47</f>
        <v>0</v>
      </c>
    </row>
    <row r="28" spans="1:10" s="8" customFormat="1" x14ac:dyDescent="0.2">
      <c r="A28" s="18">
        <f t="shared" si="1"/>
        <v>3</v>
      </c>
      <c r="B28" s="44"/>
      <c r="C28" s="48" t="s">
        <v>22</v>
      </c>
      <c r="D28" s="45" t="s">
        <v>11</v>
      </c>
      <c r="E28" s="71">
        <f>P_Total!E48</f>
        <v>0</v>
      </c>
      <c r="F28" s="71">
        <f>P_Total!F48</f>
        <v>0</v>
      </c>
      <c r="G28" s="71">
        <f>P_Total!G48</f>
        <v>0</v>
      </c>
      <c r="H28" s="71">
        <f>P_Total!H48</f>
        <v>0</v>
      </c>
      <c r="I28" s="71">
        <f>P_Total!I48</f>
        <v>0</v>
      </c>
      <c r="J28" s="71">
        <f>P_Total!J48</f>
        <v>0</v>
      </c>
    </row>
    <row r="29" spans="1:10" s="8" customFormat="1" x14ac:dyDescent="0.2">
      <c r="A29" s="18">
        <f t="shared" si="1"/>
        <v>3</v>
      </c>
      <c r="B29" s="44"/>
      <c r="C29" s="48" t="s">
        <v>29</v>
      </c>
      <c r="D29" s="46" t="s">
        <v>6</v>
      </c>
      <c r="E29" s="71">
        <f>P_Total!E49</f>
        <v>0</v>
      </c>
      <c r="F29" s="71">
        <f>P_Total!F49</f>
        <v>0</v>
      </c>
      <c r="G29" s="71">
        <f>P_Total!G49</f>
        <v>0</v>
      </c>
      <c r="H29" s="71">
        <f>P_Total!H49</f>
        <v>0</v>
      </c>
      <c r="I29" s="71">
        <f>P_Total!I49</f>
        <v>0</v>
      </c>
      <c r="J29" s="71">
        <f>P_Total!J49</f>
        <v>0</v>
      </c>
    </row>
    <row r="30" spans="1:10" s="8" customFormat="1" x14ac:dyDescent="0.2">
      <c r="A30" s="18">
        <f t="shared" si="1"/>
        <v>3</v>
      </c>
      <c r="B30" s="44"/>
      <c r="C30" s="48" t="s">
        <v>20</v>
      </c>
      <c r="D30" s="46" t="s">
        <v>7</v>
      </c>
      <c r="E30" s="71">
        <f>P_Total!E50</f>
        <v>0</v>
      </c>
      <c r="F30" s="71">
        <f>P_Total!F50</f>
        <v>0</v>
      </c>
      <c r="G30" s="71">
        <f>P_Total!G50</f>
        <v>0</v>
      </c>
      <c r="H30" s="71">
        <f>P_Total!H50</f>
        <v>0</v>
      </c>
      <c r="I30" s="71">
        <f>P_Total!I50</f>
        <v>0</v>
      </c>
      <c r="J30" s="71">
        <f>P_Total!J50</f>
        <v>0</v>
      </c>
    </row>
    <row r="31" spans="1:10" s="8" customFormat="1" x14ac:dyDescent="0.2">
      <c r="A31" s="18">
        <f t="shared" si="1"/>
        <v>3</v>
      </c>
      <c r="B31" s="44"/>
      <c r="C31" s="48" t="s">
        <v>21</v>
      </c>
      <c r="D31" s="45" t="s">
        <v>8</v>
      </c>
      <c r="E31" s="71">
        <f>P_Total!E51+P_Total!E29</f>
        <v>0</v>
      </c>
      <c r="F31" s="71">
        <f>P_Total!F51+P_Total!F29</f>
        <v>0</v>
      </c>
      <c r="G31" s="71">
        <f>P_Total!G51+P_Total!G29</f>
        <v>0</v>
      </c>
      <c r="H31" s="71">
        <f>P_Total!H51+P_Total!H29</f>
        <v>0</v>
      </c>
      <c r="I31" s="71">
        <f>P_Total!I51+P_Total!I29</f>
        <v>0</v>
      </c>
      <c r="J31" s="71">
        <f>P_Total!J51+P_Total!J29</f>
        <v>0</v>
      </c>
    </row>
    <row r="32" spans="1:10" s="8" customFormat="1" x14ac:dyDescent="0.2">
      <c r="A32" s="18">
        <f t="shared" si="1"/>
        <v>3</v>
      </c>
      <c r="B32" s="44"/>
      <c r="C32" s="49" t="s">
        <v>225</v>
      </c>
      <c r="D32" s="45" t="s">
        <v>31</v>
      </c>
      <c r="E32" s="71">
        <f>P_Total!E52</f>
        <v>0</v>
      </c>
      <c r="F32" s="71">
        <f>P_Total!F52</f>
        <v>0</v>
      </c>
      <c r="G32" s="71">
        <f>P_Total!G52</f>
        <v>0</v>
      </c>
      <c r="H32" s="71">
        <f>P_Total!H52</f>
        <v>0</v>
      </c>
      <c r="I32" s="71">
        <f>P_Total!I52</f>
        <v>0</v>
      </c>
      <c r="J32" s="71">
        <f>P_Total!J52</f>
        <v>0</v>
      </c>
    </row>
    <row r="33" spans="1:10" s="8" customFormat="1" ht="25.5" x14ac:dyDescent="0.2">
      <c r="A33" s="18">
        <f t="shared" si="1"/>
        <v>3</v>
      </c>
      <c r="B33" s="44"/>
      <c r="C33" s="48" t="s">
        <v>226</v>
      </c>
      <c r="D33" s="46" t="s">
        <v>38</v>
      </c>
      <c r="E33" s="71">
        <f>P_Total!E53</f>
        <v>0</v>
      </c>
      <c r="F33" s="71">
        <f>P_Total!F53</f>
        <v>0</v>
      </c>
      <c r="G33" s="71">
        <f>P_Total!G53</f>
        <v>0</v>
      </c>
      <c r="H33" s="71">
        <f>P_Total!H53</f>
        <v>0</v>
      </c>
      <c r="I33" s="71">
        <f>P_Total!I53</f>
        <v>0</v>
      </c>
      <c r="J33" s="71">
        <f>P_Total!J53</f>
        <v>0</v>
      </c>
    </row>
    <row r="34" spans="1:10" s="8" customFormat="1" x14ac:dyDescent="0.2">
      <c r="A34" s="18">
        <f>IF(MAX(E34:J34)=0,IF(MIN(E34:J34)=0,3,2),2)</f>
        <v>3</v>
      </c>
      <c r="B34" s="44"/>
      <c r="C34" s="157" t="s">
        <v>798</v>
      </c>
      <c r="D34" s="156" t="s">
        <v>799</v>
      </c>
      <c r="E34" s="71">
        <f>P_Total!E54</f>
        <v>0</v>
      </c>
      <c r="F34" s="71">
        <f>P_Total!F54</f>
        <v>0</v>
      </c>
      <c r="G34" s="71">
        <f>P_Total!G54</f>
        <v>0</v>
      </c>
      <c r="H34" s="71">
        <f>P_Total!H54</f>
        <v>0</v>
      </c>
      <c r="I34" s="71">
        <f>P_Total!I54</f>
        <v>0</v>
      </c>
      <c r="J34" s="71">
        <f>P_Total!J54</f>
        <v>0</v>
      </c>
    </row>
    <row r="35" spans="1:10" s="8" customFormat="1" ht="25.5" x14ac:dyDescent="0.2">
      <c r="A35" s="18">
        <f t="shared" si="1"/>
        <v>3</v>
      </c>
      <c r="B35" s="44"/>
      <c r="C35" s="49" t="s">
        <v>800</v>
      </c>
      <c r="D35" s="46" t="s">
        <v>9</v>
      </c>
      <c r="E35" s="71">
        <f>P_Total!E55</f>
        <v>0</v>
      </c>
      <c r="F35" s="71">
        <f>P_Total!F55</f>
        <v>0</v>
      </c>
      <c r="G35" s="71">
        <f>P_Total!G55</f>
        <v>0</v>
      </c>
      <c r="H35" s="71">
        <f>P_Total!H55</f>
        <v>0</v>
      </c>
      <c r="I35" s="71">
        <f>P_Total!I55</f>
        <v>0</v>
      </c>
      <c r="J35" s="71">
        <f>P_Total!J55</f>
        <v>0</v>
      </c>
    </row>
    <row r="36" spans="1:10" s="8" customFormat="1" ht="25.5" x14ac:dyDescent="0.2">
      <c r="A36" s="18">
        <f t="shared" si="1"/>
        <v>3</v>
      </c>
      <c r="B36" s="44"/>
      <c r="C36" s="49" t="s">
        <v>30</v>
      </c>
      <c r="D36" s="46" t="s">
        <v>10</v>
      </c>
      <c r="E36" s="71">
        <f>P_Total!E30+P_Total!E56</f>
        <v>0</v>
      </c>
      <c r="F36" s="71">
        <f>P_Total!F30+P_Total!F56</f>
        <v>0</v>
      </c>
      <c r="G36" s="71">
        <f>P_Total!G30+P_Total!G56</f>
        <v>0</v>
      </c>
      <c r="H36" s="71">
        <f>P_Total!H30+P_Total!H56</f>
        <v>0</v>
      </c>
      <c r="I36" s="71">
        <f>P_Total!I30+P_Total!I56</f>
        <v>0</v>
      </c>
      <c r="J36" s="71">
        <f>P_Total!J30+P_Total!J56</f>
        <v>0</v>
      </c>
    </row>
    <row r="37" spans="1:10" s="8" customFormat="1" x14ac:dyDescent="0.2">
      <c r="A37" s="18">
        <f t="shared" si="1"/>
        <v>3</v>
      </c>
      <c r="B37" s="25" t="s">
        <v>119</v>
      </c>
      <c r="C37" s="50" t="s">
        <v>133</v>
      </c>
      <c r="D37" s="46" t="s">
        <v>62</v>
      </c>
      <c r="E37" s="69">
        <f t="shared" ref="E37:J37" si="6">SUBTOTAL(9,E38:E39)</f>
        <v>0</v>
      </c>
      <c r="F37" s="69">
        <f t="shared" si="6"/>
        <v>0</v>
      </c>
      <c r="G37" s="69">
        <f t="shared" si="6"/>
        <v>0</v>
      </c>
      <c r="H37" s="69">
        <f t="shared" si="6"/>
        <v>0</v>
      </c>
      <c r="I37" s="69">
        <f t="shared" si="6"/>
        <v>0</v>
      </c>
      <c r="J37" s="69">
        <f t="shared" si="6"/>
        <v>0</v>
      </c>
    </row>
    <row r="38" spans="1:10" s="8" customFormat="1" x14ac:dyDescent="0.2">
      <c r="A38" s="18">
        <f t="shared" si="1"/>
        <v>3</v>
      </c>
      <c r="B38" s="44"/>
      <c r="C38" s="49" t="s">
        <v>136</v>
      </c>
      <c r="D38" s="45" t="s">
        <v>134</v>
      </c>
      <c r="E38" s="71">
        <f>P_Total!E58</f>
        <v>0</v>
      </c>
      <c r="F38" s="71">
        <f>P_Total!F58</f>
        <v>0</v>
      </c>
      <c r="G38" s="71">
        <f>P_Total!G58</f>
        <v>0</v>
      </c>
      <c r="H38" s="71">
        <f>P_Total!H58</f>
        <v>0</v>
      </c>
      <c r="I38" s="71">
        <f>P_Total!I58</f>
        <v>0</v>
      </c>
      <c r="J38" s="71">
        <f>P_Total!J58</f>
        <v>0</v>
      </c>
    </row>
    <row r="39" spans="1:10" s="8" customFormat="1" x14ac:dyDescent="0.2">
      <c r="A39" s="18">
        <f t="shared" si="1"/>
        <v>3</v>
      </c>
      <c r="B39" s="44"/>
      <c r="C39" s="49" t="s">
        <v>137</v>
      </c>
      <c r="D39" s="45" t="s">
        <v>135</v>
      </c>
      <c r="E39" s="71">
        <f>P_Total!E59</f>
        <v>0</v>
      </c>
      <c r="F39" s="71">
        <f>P_Total!F59</f>
        <v>0</v>
      </c>
      <c r="G39" s="71">
        <f>P_Total!G59</f>
        <v>0</v>
      </c>
      <c r="H39" s="71">
        <f>P_Total!H59</f>
        <v>0</v>
      </c>
      <c r="I39" s="71">
        <f>P_Total!I59</f>
        <v>0</v>
      </c>
      <c r="J39" s="71">
        <f>P_Total!J59</f>
        <v>0</v>
      </c>
    </row>
    <row r="40" spans="1:10" s="8" customFormat="1" x14ac:dyDescent="0.2">
      <c r="A40" s="18">
        <f t="shared" si="1"/>
        <v>2</v>
      </c>
      <c r="B40" s="25" t="s">
        <v>120</v>
      </c>
      <c r="C40" s="50" t="s">
        <v>32</v>
      </c>
      <c r="D40" s="46"/>
      <c r="E40" s="69">
        <f t="shared" ref="E40:J40" si="7">SUBTOTAL(9,E41:E45)</f>
        <v>200000</v>
      </c>
      <c r="F40" s="69">
        <f t="shared" si="7"/>
        <v>200000</v>
      </c>
      <c r="G40" s="69">
        <f t="shared" si="7"/>
        <v>7920</v>
      </c>
      <c r="H40" s="69">
        <f t="shared" si="7"/>
        <v>0</v>
      </c>
      <c r="I40" s="69">
        <f t="shared" si="7"/>
        <v>0</v>
      </c>
      <c r="J40" s="69">
        <f t="shared" si="7"/>
        <v>0</v>
      </c>
    </row>
    <row r="41" spans="1:10" s="8" customFormat="1" x14ac:dyDescent="0.2">
      <c r="A41" s="18">
        <f t="shared" si="1"/>
        <v>2</v>
      </c>
      <c r="B41" s="44"/>
      <c r="C41" s="48" t="s">
        <v>39</v>
      </c>
      <c r="D41" s="45" t="s">
        <v>40</v>
      </c>
      <c r="E41" s="71">
        <f>P_Total!E32+P_Total!E61</f>
        <v>50000</v>
      </c>
      <c r="F41" s="71">
        <f>P_Total!F32+P_Total!F61</f>
        <v>50000</v>
      </c>
      <c r="G41" s="71">
        <f>P_Total!G32+P_Total!G61</f>
        <v>0</v>
      </c>
      <c r="H41" s="71">
        <f>P_Total!H32+P_Total!H61</f>
        <v>0</v>
      </c>
      <c r="I41" s="71">
        <f>P_Total!I32+P_Total!I61</f>
        <v>0</v>
      </c>
      <c r="J41" s="71">
        <f>P_Total!J32+P_Total!J61</f>
        <v>0</v>
      </c>
    </row>
    <row r="42" spans="1:10" s="8" customFormat="1" x14ac:dyDescent="0.2">
      <c r="A42" s="18">
        <f t="shared" si="1"/>
        <v>2</v>
      </c>
      <c r="B42" s="44"/>
      <c r="C42" s="48" t="s">
        <v>41</v>
      </c>
      <c r="D42" s="45" t="s">
        <v>42</v>
      </c>
      <c r="E42" s="71">
        <f>P_Total!E33+P_Total!E62</f>
        <v>142600</v>
      </c>
      <c r="F42" s="71">
        <f>P_Total!F33+P_Total!F62</f>
        <v>142600</v>
      </c>
      <c r="G42" s="71">
        <f>P_Total!G33+P_Total!G62</f>
        <v>7920</v>
      </c>
      <c r="H42" s="71">
        <f>P_Total!H33+P_Total!H62</f>
        <v>0</v>
      </c>
      <c r="I42" s="71">
        <f>P_Total!I33+P_Total!I62</f>
        <v>0</v>
      </c>
      <c r="J42" s="71">
        <f>P_Total!J33+P_Total!J62</f>
        <v>0</v>
      </c>
    </row>
    <row r="43" spans="1:10" s="8" customFormat="1" x14ac:dyDescent="0.2">
      <c r="A43" s="18">
        <f t="shared" si="1"/>
        <v>2</v>
      </c>
      <c r="B43" s="44"/>
      <c r="C43" s="48" t="s">
        <v>43</v>
      </c>
      <c r="D43" s="45" t="s">
        <v>44</v>
      </c>
      <c r="E43" s="71">
        <f>P_Total!E34+P_Total!E63</f>
        <v>7400</v>
      </c>
      <c r="F43" s="71">
        <f>P_Total!F34+P_Total!F63</f>
        <v>7400</v>
      </c>
      <c r="G43" s="71">
        <f>P_Total!G34+P_Total!G63</f>
        <v>0</v>
      </c>
      <c r="H43" s="71">
        <f>P_Total!H34+P_Total!H63</f>
        <v>0</v>
      </c>
      <c r="I43" s="71">
        <f>P_Total!I34+P_Total!I63</f>
        <v>0</v>
      </c>
      <c r="J43" s="71">
        <f>P_Total!J34+P_Total!J63</f>
        <v>0</v>
      </c>
    </row>
    <row r="44" spans="1:10" s="8" customFormat="1" x14ac:dyDescent="0.2">
      <c r="A44" s="18">
        <f t="shared" si="1"/>
        <v>3</v>
      </c>
      <c r="B44" s="44"/>
      <c r="C44" s="48" t="s">
        <v>45</v>
      </c>
      <c r="D44" s="45" t="s">
        <v>46</v>
      </c>
      <c r="E44" s="71">
        <f>P_Total!E35+P_Total!E64</f>
        <v>0</v>
      </c>
      <c r="F44" s="71">
        <f>P_Total!F35+P_Total!F64</f>
        <v>0</v>
      </c>
      <c r="G44" s="71">
        <f>P_Total!G35+P_Total!G64</f>
        <v>0</v>
      </c>
      <c r="H44" s="71">
        <f>P_Total!H35+P_Total!H64</f>
        <v>0</v>
      </c>
      <c r="I44" s="71">
        <f>P_Total!I35+P_Total!I64</f>
        <v>0</v>
      </c>
      <c r="J44" s="71">
        <f>P_Total!J35+P_Total!J64</f>
        <v>0</v>
      </c>
    </row>
    <row r="45" spans="1:10" s="8" customFormat="1" x14ac:dyDescent="0.2">
      <c r="A45" s="18">
        <f t="shared" si="1"/>
        <v>3</v>
      </c>
      <c r="B45" s="44"/>
      <c r="C45" s="48" t="s">
        <v>12</v>
      </c>
      <c r="D45" s="45" t="s">
        <v>28</v>
      </c>
      <c r="E45" s="71">
        <f>P_Total!E36+P_Total!E65</f>
        <v>0</v>
      </c>
      <c r="F45" s="71">
        <f>P_Total!F36+P_Total!F65</f>
        <v>0</v>
      </c>
      <c r="G45" s="71">
        <f>P_Total!G36+P_Total!G65</f>
        <v>0</v>
      </c>
      <c r="H45" s="71">
        <f>P_Total!H36+P_Total!H65</f>
        <v>0</v>
      </c>
      <c r="I45" s="71">
        <f>P_Total!I36+P_Total!I65</f>
        <v>0</v>
      </c>
      <c r="J45" s="71">
        <f>P_Total!J36+P_Total!J65</f>
        <v>0</v>
      </c>
    </row>
    <row r="46" spans="1:10" s="8" customFormat="1" ht="25.5" x14ac:dyDescent="0.2">
      <c r="A46" s="18">
        <f t="shared" si="1"/>
        <v>3</v>
      </c>
      <c r="B46" s="25" t="s">
        <v>124</v>
      </c>
      <c r="C46" s="47" t="s">
        <v>23</v>
      </c>
      <c r="D46" s="45"/>
      <c r="E46" s="69">
        <f t="shared" ref="E46:J46" si="8">SUBTOTAL(9,E47:E49)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69">
        <f t="shared" si="8"/>
        <v>0</v>
      </c>
      <c r="J46" s="69">
        <f t="shared" si="8"/>
        <v>0</v>
      </c>
    </row>
    <row r="47" spans="1:10" s="8" customFormat="1" x14ac:dyDescent="0.2">
      <c r="A47" s="18">
        <f t="shared" si="1"/>
        <v>3</v>
      </c>
      <c r="B47" s="44"/>
      <c r="C47" s="49" t="s">
        <v>59</v>
      </c>
      <c r="D47" s="45" t="s">
        <v>56</v>
      </c>
      <c r="E47" s="71">
        <f>P_Total!E67</f>
        <v>0</v>
      </c>
      <c r="F47" s="71">
        <f>P_Total!F67</f>
        <v>0</v>
      </c>
      <c r="G47" s="71">
        <f>P_Total!G67</f>
        <v>0</v>
      </c>
      <c r="H47" s="71">
        <f>P_Total!H67</f>
        <v>0</v>
      </c>
      <c r="I47" s="71">
        <f>P_Total!I67</f>
        <v>0</v>
      </c>
      <c r="J47" s="71">
        <f>P_Total!J67</f>
        <v>0</v>
      </c>
    </row>
    <row r="48" spans="1:10" s="8" customFormat="1" x14ac:dyDescent="0.2">
      <c r="A48" s="18">
        <f t="shared" si="1"/>
        <v>3</v>
      </c>
      <c r="B48" s="44"/>
      <c r="C48" s="49" t="s">
        <v>61</v>
      </c>
      <c r="D48" s="45" t="s">
        <v>58</v>
      </c>
      <c r="E48" s="71">
        <f>P_Total!E68</f>
        <v>0</v>
      </c>
      <c r="F48" s="71">
        <f>P_Total!F68</f>
        <v>0</v>
      </c>
      <c r="G48" s="71">
        <f>P_Total!G68</f>
        <v>0</v>
      </c>
      <c r="H48" s="71">
        <f>P_Total!H68</f>
        <v>0</v>
      </c>
      <c r="I48" s="71">
        <f>P_Total!I68</f>
        <v>0</v>
      </c>
      <c r="J48" s="71">
        <f>P_Total!J68</f>
        <v>0</v>
      </c>
    </row>
    <row r="49" spans="1:10" s="8" customFormat="1" x14ac:dyDescent="0.2">
      <c r="A49" s="18">
        <f t="shared" si="1"/>
        <v>3</v>
      </c>
      <c r="B49" s="44"/>
      <c r="C49" s="49" t="s">
        <v>60</v>
      </c>
      <c r="D49" s="45" t="s">
        <v>57</v>
      </c>
      <c r="E49" s="71">
        <f>P_Total!E69</f>
        <v>0</v>
      </c>
      <c r="F49" s="71">
        <f>P_Total!F69</f>
        <v>0</v>
      </c>
      <c r="G49" s="71">
        <f>P_Total!G69</f>
        <v>0</v>
      </c>
      <c r="H49" s="71">
        <f>P_Total!H69</f>
        <v>0</v>
      </c>
      <c r="I49" s="71">
        <f>P_Total!I69</f>
        <v>0</v>
      </c>
      <c r="J49" s="71">
        <f>P_Total!J69</f>
        <v>0</v>
      </c>
    </row>
    <row r="50" spans="1:10" s="8" customFormat="1" x14ac:dyDescent="0.2">
      <c r="A50" s="18">
        <f t="shared" si="1"/>
        <v>3</v>
      </c>
      <c r="B50" s="25" t="s">
        <v>227</v>
      </c>
      <c r="C50" s="110" t="s">
        <v>24</v>
      </c>
      <c r="D50" s="45" t="s">
        <v>13</v>
      </c>
      <c r="E50" s="71">
        <f>P_Total!E70</f>
        <v>0</v>
      </c>
      <c r="F50" s="71">
        <f>P_Total!F70</f>
        <v>0</v>
      </c>
      <c r="G50" s="71">
        <f>P_Total!G70</f>
        <v>0</v>
      </c>
      <c r="H50" s="71">
        <f>P_Total!H70</f>
        <v>0</v>
      </c>
      <c r="I50" s="71">
        <f>P_Total!I70</f>
        <v>0</v>
      </c>
      <c r="J50" s="71">
        <f>P_Total!J70</f>
        <v>0</v>
      </c>
    </row>
    <row r="51" spans="1:10" s="8" customFormat="1" x14ac:dyDescent="0.2">
      <c r="A51" s="1">
        <v>1</v>
      </c>
      <c r="B51" s="28"/>
      <c r="C51" s="24"/>
      <c r="D51" s="29"/>
      <c r="E51" s="69"/>
      <c r="F51" s="69"/>
      <c r="G51" s="69"/>
      <c r="H51" s="69"/>
      <c r="I51" s="69"/>
      <c r="J51" s="69"/>
    </row>
    <row r="52" spans="1:10" s="8" customFormat="1" x14ac:dyDescent="0.2">
      <c r="A52" s="16">
        <v>1</v>
      </c>
      <c r="B52" s="28"/>
      <c r="C52" s="53" t="s">
        <v>36</v>
      </c>
      <c r="D52" s="29"/>
      <c r="E52" s="69"/>
      <c r="F52" s="69"/>
      <c r="G52" s="69"/>
      <c r="H52" s="69"/>
      <c r="I52" s="69"/>
      <c r="J52" s="69"/>
    </row>
    <row r="53" spans="1:10" s="8" customFormat="1" x14ac:dyDescent="0.2">
      <c r="A53" s="18">
        <f t="shared" ref="A53:A64" si="9">IF(MAX(E53:J53)=0,IF(MIN(E53:J53)=0,3,2),2)</f>
        <v>2</v>
      </c>
      <c r="B53" s="28"/>
      <c r="C53" s="24" t="s">
        <v>47</v>
      </c>
      <c r="D53" s="45"/>
      <c r="E53" s="72">
        <f t="shared" ref="E53:J53" si="10">E55+E61+E63</f>
        <v>160</v>
      </c>
      <c r="F53" s="72">
        <f t="shared" si="10"/>
        <v>160</v>
      </c>
      <c r="G53" s="72">
        <f t="shared" si="10"/>
        <v>150</v>
      </c>
      <c r="H53" s="72">
        <f t="shared" si="10"/>
        <v>0</v>
      </c>
      <c r="I53" s="72">
        <f t="shared" si="10"/>
        <v>0</v>
      </c>
      <c r="J53" s="72">
        <f t="shared" si="10"/>
        <v>0</v>
      </c>
    </row>
    <row r="54" spans="1:10" s="8" customFormat="1" x14ac:dyDescent="0.2">
      <c r="A54" s="18">
        <f t="shared" si="9"/>
        <v>2</v>
      </c>
      <c r="B54" s="28"/>
      <c r="C54" s="24" t="s">
        <v>48</v>
      </c>
      <c r="D54" s="45"/>
      <c r="E54" s="72">
        <f t="shared" ref="E54:J54" si="11">E58+E62+E64</f>
        <v>160</v>
      </c>
      <c r="F54" s="72">
        <f t="shared" si="11"/>
        <v>160</v>
      </c>
      <c r="G54" s="72">
        <f t="shared" si="11"/>
        <v>150</v>
      </c>
      <c r="H54" s="72">
        <f t="shared" si="11"/>
        <v>0</v>
      </c>
      <c r="I54" s="72">
        <f t="shared" si="11"/>
        <v>0</v>
      </c>
      <c r="J54" s="72">
        <f t="shared" si="11"/>
        <v>0</v>
      </c>
    </row>
    <row r="55" spans="1:10" s="8" customFormat="1" x14ac:dyDescent="0.2">
      <c r="A55" s="18">
        <f t="shared" si="9"/>
        <v>2</v>
      </c>
      <c r="B55" s="28"/>
      <c r="C55" s="24" t="s">
        <v>34</v>
      </c>
      <c r="D55" s="45"/>
      <c r="E55" s="72">
        <f t="shared" ref="E55:J55" si="12">SUM(E56:E57)</f>
        <v>160</v>
      </c>
      <c r="F55" s="72">
        <f t="shared" si="12"/>
        <v>160</v>
      </c>
      <c r="G55" s="72">
        <f t="shared" si="12"/>
        <v>150</v>
      </c>
      <c r="H55" s="72">
        <f t="shared" si="12"/>
        <v>0</v>
      </c>
      <c r="I55" s="72">
        <f t="shared" si="12"/>
        <v>0</v>
      </c>
      <c r="J55" s="72">
        <f t="shared" si="12"/>
        <v>0</v>
      </c>
    </row>
    <row r="56" spans="1:10" s="8" customFormat="1" x14ac:dyDescent="0.2">
      <c r="A56" s="18">
        <f t="shared" si="9"/>
        <v>2</v>
      </c>
      <c r="B56" s="28"/>
      <c r="C56" s="60" t="s">
        <v>49</v>
      </c>
      <c r="D56" s="45"/>
      <c r="E56" s="71">
        <f>P_Total!E76</f>
        <v>160</v>
      </c>
      <c r="F56" s="71">
        <f>P_Total!F76</f>
        <v>160</v>
      </c>
      <c r="G56" s="71">
        <f>P_Total!G76</f>
        <v>150</v>
      </c>
      <c r="H56" s="71">
        <f>P_Total!H76</f>
        <v>0</v>
      </c>
      <c r="I56" s="71">
        <f>P_Total!I76</f>
        <v>0</v>
      </c>
      <c r="J56" s="71">
        <f>P_Total!J76</f>
        <v>0</v>
      </c>
    </row>
    <row r="57" spans="1:10" s="8" customFormat="1" x14ac:dyDescent="0.2">
      <c r="A57" s="18">
        <f t="shared" si="9"/>
        <v>3</v>
      </c>
      <c r="B57" s="28"/>
      <c r="C57" s="60" t="s">
        <v>50</v>
      </c>
      <c r="D57" s="45"/>
      <c r="E57" s="71">
        <f>P_Total!E77</f>
        <v>0</v>
      </c>
      <c r="F57" s="71">
        <f>P_Total!F77</f>
        <v>0</v>
      </c>
      <c r="G57" s="71">
        <f>P_Total!G77</f>
        <v>0</v>
      </c>
      <c r="H57" s="71">
        <f>P_Total!H77</f>
        <v>0</v>
      </c>
      <c r="I57" s="71">
        <f>P_Total!I77</f>
        <v>0</v>
      </c>
      <c r="J57" s="71">
        <f>P_Total!J77</f>
        <v>0</v>
      </c>
    </row>
    <row r="58" spans="1:10" s="8" customFormat="1" x14ac:dyDescent="0.2">
      <c r="A58" s="18">
        <f t="shared" si="9"/>
        <v>2</v>
      </c>
      <c r="B58" s="28"/>
      <c r="C58" s="24" t="s">
        <v>35</v>
      </c>
      <c r="D58" s="45"/>
      <c r="E58" s="72">
        <f t="shared" ref="E58:J58" si="13">SUM(E59:E60)</f>
        <v>160</v>
      </c>
      <c r="F58" s="72">
        <f t="shared" si="13"/>
        <v>160</v>
      </c>
      <c r="G58" s="72">
        <f t="shared" si="13"/>
        <v>150</v>
      </c>
      <c r="H58" s="72">
        <f t="shared" si="13"/>
        <v>0</v>
      </c>
      <c r="I58" s="72">
        <f t="shared" si="13"/>
        <v>0</v>
      </c>
      <c r="J58" s="72">
        <f t="shared" si="13"/>
        <v>0</v>
      </c>
    </row>
    <row r="59" spans="1:10" s="8" customFormat="1" x14ac:dyDescent="0.2">
      <c r="A59" s="18">
        <f t="shared" si="9"/>
        <v>2</v>
      </c>
      <c r="B59" s="28"/>
      <c r="C59" s="31" t="s">
        <v>53</v>
      </c>
      <c r="D59" s="45"/>
      <c r="E59" s="71">
        <f>P_Total!E79</f>
        <v>160</v>
      </c>
      <c r="F59" s="71">
        <f>P_Total!F79</f>
        <v>160</v>
      </c>
      <c r="G59" s="71">
        <f>P_Total!G79</f>
        <v>150</v>
      </c>
      <c r="H59" s="71">
        <f>P_Total!H79</f>
        <v>0</v>
      </c>
      <c r="I59" s="71">
        <f>P_Total!I79</f>
        <v>0</v>
      </c>
      <c r="J59" s="71">
        <f>P_Total!J79</f>
        <v>0</v>
      </c>
    </row>
    <row r="60" spans="1:10" s="8" customFormat="1" x14ac:dyDescent="0.2">
      <c r="A60" s="18">
        <f t="shared" si="9"/>
        <v>3</v>
      </c>
      <c r="B60" s="28"/>
      <c r="C60" s="31" t="s">
        <v>54</v>
      </c>
      <c r="D60" s="45"/>
      <c r="E60" s="71">
        <f>P_Total!E80</f>
        <v>0</v>
      </c>
      <c r="F60" s="71">
        <f>P_Total!F80</f>
        <v>0</v>
      </c>
      <c r="G60" s="71">
        <f>P_Total!G80</f>
        <v>0</v>
      </c>
      <c r="H60" s="71">
        <f>P_Total!H80</f>
        <v>0</v>
      </c>
      <c r="I60" s="71">
        <f>P_Total!I80</f>
        <v>0</v>
      </c>
      <c r="J60" s="71">
        <f>P_Total!J80</f>
        <v>0</v>
      </c>
    </row>
    <row r="61" spans="1:10" s="8" customFormat="1" ht="25.5" x14ac:dyDescent="0.2">
      <c r="A61" s="18">
        <f t="shared" si="9"/>
        <v>3</v>
      </c>
      <c r="B61" s="28"/>
      <c r="C61" s="23" t="s">
        <v>125</v>
      </c>
      <c r="D61" s="45"/>
      <c r="E61" s="71">
        <f>P_Total!E81</f>
        <v>0</v>
      </c>
      <c r="F61" s="71">
        <f>P_Total!F81</f>
        <v>0</v>
      </c>
      <c r="G61" s="71">
        <f>P_Total!G81</f>
        <v>0</v>
      </c>
      <c r="H61" s="71">
        <f>P_Total!H81</f>
        <v>0</v>
      </c>
      <c r="I61" s="71">
        <f>P_Total!I81</f>
        <v>0</v>
      </c>
      <c r="J61" s="71">
        <f>P_Total!J81</f>
        <v>0</v>
      </c>
    </row>
    <row r="62" spans="1:10" s="8" customFormat="1" ht="25.5" x14ac:dyDescent="0.2">
      <c r="A62" s="18">
        <f t="shared" si="9"/>
        <v>3</v>
      </c>
      <c r="B62" s="28"/>
      <c r="C62" s="23" t="s">
        <v>126</v>
      </c>
      <c r="D62" s="45"/>
      <c r="E62" s="71">
        <f>P_Total!E82</f>
        <v>0</v>
      </c>
      <c r="F62" s="71">
        <f>P_Total!F82</f>
        <v>0</v>
      </c>
      <c r="G62" s="71">
        <f>P_Total!G82</f>
        <v>0</v>
      </c>
      <c r="H62" s="71">
        <f>P_Total!H82</f>
        <v>0</v>
      </c>
      <c r="I62" s="71">
        <f>P_Total!I82</f>
        <v>0</v>
      </c>
      <c r="J62" s="71">
        <f>P_Total!J82</f>
        <v>0</v>
      </c>
    </row>
    <row r="63" spans="1:10" ht="25.5" x14ac:dyDescent="0.2">
      <c r="A63" s="18">
        <f t="shared" si="9"/>
        <v>3</v>
      </c>
      <c r="B63" s="28"/>
      <c r="C63" s="151" t="s">
        <v>791</v>
      </c>
      <c r="D63" s="45"/>
      <c r="E63" s="71">
        <f>P_Total!E83</f>
        <v>0</v>
      </c>
      <c r="F63" s="71">
        <f>P_Total!F83</f>
        <v>0</v>
      </c>
      <c r="G63" s="71">
        <f>P_Total!G83</f>
        <v>0</v>
      </c>
      <c r="H63" s="71">
        <f>P_Total!H83</f>
        <v>0</v>
      </c>
      <c r="I63" s="71">
        <f>P_Total!I83</f>
        <v>0</v>
      </c>
      <c r="J63" s="71">
        <f>P_Total!J83</f>
        <v>0</v>
      </c>
    </row>
    <row r="64" spans="1:10" ht="25.5" x14ac:dyDescent="0.2">
      <c r="A64" s="18">
        <f t="shared" si="9"/>
        <v>3</v>
      </c>
      <c r="B64" s="28"/>
      <c r="C64" s="151" t="s">
        <v>792</v>
      </c>
      <c r="D64" s="45"/>
      <c r="E64" s="71">
        <f>P_Total!E84</f>
        <v>0</v>
      </c>
      <c r="F64" s="71">
        <f>P_Total!F84</f>
        <v>0</v>
      </c>
      <c r="G64" s="71">
        <f>P_Total!G84</f>
        <v>0</v>
      </c>
      <c r="H64" s="71">
        <f>P_Total!H84</f>
        <v>0</v>
      </c>
      <c r="I64" s="71">
        <f>P_Total!I84</f>
        <v>0</v>
      </c>
      <c r="J64" s="71">
        <f>P_Total!J84</f>
        <v>0</v>
      </c>
    </row>
    <row r="65" spans="1:10" ht="13.5" thickBot="1" x14ac:dyDescent="0.25">
      <c r="A65" s="4">
        <v>1</v>
      </c>
      <c r="B65" s="32"/>
      <c r="C65" s="32"/>
      <c r="D65" s="33"/>
      <c r="E65" s="74"/>
      <c r="F65" s="74"/>
      <c r="G65" s="74"/>
      <c r="H65" s="74"/>
      <c r="I65" s="74"/>
      <c r="J65" s="74"/>
    </row>
  </sheetData>
  <sheetProtection password="F284" sheet="1" objects="1" scenarios="1"/>
  <autoFilter ref="A1:A65"/>
  <dataConsolidate/>
  <printOptions horizontalCentered="1"/>
  <pageMargins left="0" right="0" top="0.39370078740157483" bottom="0.39370078740157483" header="0.11811023622047245" footer="0.11811023622047245"/>
  <pageSetup paperSize="9" scale="55" pageOrder="overThenDown" orientation="portrait" blackAndWhite="1" r:id="rId1"/>
  <headerFooter alignWithMargins="0">
    <oddHeader>&amp;R&amp;P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57150</xdr:colOff>
                    <xdr:row>6</xdr:row>
                    <xdr:rowOff>57150</xdr:rowOff>
                  </from>
                  <to>
                    <xdr:col>2</xdr:col>
                    <xdr:colOff>1076325</xdr:colOff>
                    <xdr:row>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1" r:id="rId5" name="Drop Down 3">
              <controlPr defaultSize="0" print="0" autoFill="0" autoLine="0" autoPict="0" macro="[0]!Box_Change_Rows">
                <anchor moveWithCells="1">
                  <from>
                    <xdr:col>2</xdr:col>
                    <xdr:colOff>381000</xdr:colOff>
                    <xdr:row>9</xdr:row>
                    <xdr:rowOff>19050</xdr:rowOff>
                  </from>
                  <to>
                    <xdr:col>2</xdr:col>
                    <xdr:colOff>1295400</xdr:colOff>
                    <xdr:row>10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372"/>
  <sheetViews>
    <sheetView tabSelected="1" zoomScaleNormal="100" workbookViewId="0">
      <pane ySplit="5" topLeftCell="A6" activePane="bottomLeft" state="frozen"/>
      <selection pane="bottomLeft" activeCell="I12" sqref="I12"/>
    </sheetView>
  </sheetViews>
  <sheetFormatPr defaultRowHeight="12.75" x14ac:dyDescent="0.2"/>
  <cols>
    <col min="1" max="1" width="2" style="129" customWidth="1"/>
    <col min="2" max="2" width="15.28515625" style="129" customWidth="1"/>
    <col min="3" max="3" width="72.85546875" style="129" customWidth="1"/>
    <col min="4" max="16384" width="9.140625" style="129"/>
  </cols>
  <sheetData>
    <row r="1" spans="1:3" ht="15.75" x14ac:dyDescent="0.2">
      <c r="B1" s="160" t="s">
        <v>140</v>
      </c>
      <c r="C1" s="160"/>
    </row>
    <row r="2" spans="1:3" ht="78.599999999999994" customHeight="1" x14ac:dyDescent="0.2">
      <c r="B2" s="161" t="s">
        <v>242</v>
      </c>
      <c r="C2" s="161"/>
    </row>
    <row r="3" spans="1:3" ht="15.75" x14ac:dyDescent="0.2">
      <c r="B3" s="130"/>
      <c r="C3" s="130"/>
    </row>
    <row r="4" spans="1:3" ht="15.75" x14ac:dyDescent="0.2">
      <c r="B4" s="131" t="s">
        <v>141</v>
      </c>
      <c r="C4" s="131" t="s">
        <v>243</v>
      </c>
    </row>
    <row r="5" spans="1:3" s="134" customFormat="1" ht="15.75" x14ac:dyDescent="0.2">
      <c r="A5" s="132"/>
      <c r="B5" s="133"/>
      <c r="C5" s="133"/>
    </row>
    <row r="6" spans="1:3" s="134" customFormat="1" ht="15.75" x14ac:dyDescent="0.2">
      <c r="A6" s="132"/>
      <c r="B6" s="135" t="s">
        <v>244</v>
      </c>
      <c r="C6" s="136" t="s">
        <v>245</v>
      </c>
    </row>
    <row r="7" spans="1:3" s="134" customFormat="1" ht="31.5" x14ac:dyDescent="0.2">
      <c r="A7" s="132"/>
      <c r="B7" s="137" t="s">
        <v>246</v>
      </c>
      <c r="C7" s="138" t="s">
        <v>247</v>
      </c>
    </row>
    <row r="8" spans="1:3" s="134" customFormat="1" ht="47.25" x14ac:dyDescent="0.2">
      <c r="A8" s="132"/>
      <c r="B8" s="139" t="s">
        <v>248</v>
      </c>
      <c r="C8" s="140" t="s">
        <v>249</v>
      </c>
    </row>
    <row r="9" spans="1:3" s="134" customFormat="1" ht="15.75" x14ac:dyDescent="0.2">
      <c r="A9" s="132"/>
      <c r="B9" s="139"/>
      <c r="C9" s="140"/>
    </row>
    <row r="10" spans="1:3" s="134" customFormat="1" ht="15.75" x14ac:dyDescent="0.2">
      <c r="A10" s="132"/>
      <c r="B10" s="135" t="s">
        <v>250</v>
      </c>
      <c r="C10" s="136" t="s">
        <v>142</v>
      </c>
    </row>
    <row r="11" spans="1:3" s="134" customFormat="1" ht="31.5" x14ac:dyDescent="0.2">
      <c r="A11" s="132"/>
      <c r="B11" s="137" t="s">
        <v>251</v>
      </c>
      <c r="C11" s="138" t="s">
        <v>252</v>
      </c>
    </row>
    <row r="12" spans="1:3" s="134" customFormat="1" ht="31.5" x14ac:dyDescent="0.2">
      <c r="A12" s="132"/>
      <c r="B12" s="139" t="s">
        <v>253</v>
      </c>
      <c r="C12" s="140" t="s">
        <v>254</v>
      </c>
    </row>
    <row r="13" spans="1:3" s="134" customFormat="1" ht="31.5" x14ac:dyDescent="0.2">
      <c r="A13" s="132"/>
      <c r="B13" s="139" t="s">
        <v>255</v>
      </c>
      <c r="C13" s="140" t="s">
        <v>256</v>
      </c>
    </row>
    <row r="14" spans="1:3" s="134" customFormat="1" ht="15.75" x14ac:dyDescent="0.2">
      <c r="A14" s="132"/>
      <c r="B14" s="137" t="s">
        <v>257</v>
      </c>
      <c r="C14" s="138" t="s">
        <v>143</v>
      </c>
    </row>
    <row r="15" spans="1:3" s="134" customFormat="1" ht="31.5" x14ac:dyDescent="0.2">
      <c r="A15" s="132"/>
      <c r="B15" s="139" t="s">
        <v>258</v>
      </c>
      <c r="C15" s="140" t="s">
        <v>259</v>
      </c>
    </row>
    <row r="16" spans="1:3" s="134" customFormat="1" ht="31.5" x14ac:dyDescent="0.2">
      <c r="A16" s="132"/>
      <c r="B16" s="137" t="s">
        <v>260</v>
      </c>
      <c r="C16" s="138" t="s">
        <v>144</v>
      </c>
    </row>
    <row r="17" spans="1:3" s="134" customFormat="1" ht="31.5" x14ac:dyDescent="0.2">
      <c r="A17" s="132"/>
      <c r="B17" s="139" t="s">
        <v>261</v>
      </c>
      <c r="C17" s="140" t="s">
        <v>262</v>
      </c>
    </row>
    <row r="18" spans="1:3" s="134" customFormat="1" ht="15.75" x14ac:dyDescent="0.2">
      <c r="A18" s="132"/>
      <c r="B18" s="137" t="s">
        <v>263</v>
      </c>
      <c r="C18" s="138" t="s">
        <v>145</v>
      </c>
    </row>
    <row r="19" spans="1:3" s="134" customFormat="1" ht="15.75" x14ac:dyDescent="0.2">
      <c r="A19" s="132"/>
      <c r="B19" s="139" t="s">
        <v>264</v>
      </c>
      <c r="C19" s="140" t="s">
        <v>265</v>
      </c>
    </row>
    <row r="20" spans="1:3" s="134" customFormat="1" ht="15.75" x14ac:dyDescent="0.2">
      <c r="A20" s="132"/>
      <c r="B20" s="137" t="s">
        <v>266</v>
      </c>
      <c r="C20" s="138" t="s">
        <v>146</v>
      </c>
    </row>
    <row r="21" spans="1:3" s="134" customFormat="1" ht="15.75" x14ac:dyDescent="0.2">
      <c r="A21" s="132"/>
      <c r="B21" s="139" t="s">
        <v>267</v>
      </c>
      <c r="C21" s="140" t="s">
        <v>268</v>
      </c>
    </row>
    <row r="22" spans="1:3" s="134" customFormat="1" ht="15.75" x14ac:dyDescent="0.2">
      <c r="A22" s="132"/>
      <c r="B22" s="137" t="s">
        <v>269</v>
      </c>
      <c r="C22" s="138" t="s">
        <v>270</v>
      </c>
    </row>
    <row r="23" spans="1:3" s="134" customFormat="1" ht="15.75" x14ac:dyDescent="0.2">
      <c r="A23" s="132"/>
      <c r="B23" s="137" t="s">
        <v>271</v>
      </c>
      <c r="C23" s="138" t="s">
        <v>147</v>
      </c>
    </row>
    <row r="24" spans="1:3" s="134" customFormat="1" ht="15.75" x14ac:dyDescent="0.2">
      <c r="A24" s="132"/>
      <c r="B24" s="139" t="s">
        <v>272</v>
      </c>
      <c r="C24" s="140" t="s">
        <v>273</v>
      </c>
    </row>
    <row r="25" spans="1:3" s="134" customFormat="1" ht="15.75" x14ac:dyDescent="0.2">
      <c r="A25" s="132"/>
      <c r="B25" s="141" t="s">
        <v>274</v>
      </c>
      <c r="C25" s="140" t="s">
        <v>275</v>
      </c>
    </row>
    <row r="26" spans="1:3" s="134" customFormat="1" ht="15.75" x14ac:dyDescent="0.2">
      <c r="A26" s="132"/>
      <c r="B26" s="139"/>
      <c r="C26" s="140"/>
    </row>
    <row r="27" spans="1:3" s="134" customFormat="1" ht="15.75" x14ac:dyDescent="0.2">
      <c r="A27" s="132"/>
      <c r="B27" s="135" t="s">
        <v>276</v>
      </c>
      <c r="C27" s="136" t="s">
        <v>277</v>
      </c>
    </row>
    <row r="28" spans="1:3" s="134" customFormat="1" ht="15.75" x14ac:dyDescent="0.2">
      <c r="A28" s="132"/>
      <c r="B28" s="137" t="s">
        <v>278</v>
      </c>
      <c r="C28" s="138" t="s">
        <v>279</v>
      </c>
    </row>
    <row r="29" spans="1:3" s="134" customFormat="1" ht="15.75" x14ac:dyDescent="0.2">
      <c r="A29" s="132"/>
      <c r="B29" s="139" t="s">
        <v>280</v>
      </c>
      <c r="C29" s="140" t="s">
        <v>281</v>
      </c>
    </row>
    <row r="30" spans="1:3" s="134" customFormat="1" ht="15.75" x14ac:dyDescent="0.2">
      <c r="A30" s="132"/>
      <c r="B30" s="139"/>
      <c r="C30" s="140"/>
    </row>
    <row r="31" spans="1:3" s="134" customFormat="1" ht="15.75" x14ac:dyDescent="0.2">
      <c r="A31" s="132"/>
      <c r="B31" s="135" t="s">
        <v>282</v>
      </c>
      <c r="C31" s="136" t="s">
        <v>148</v>
      </c>
    </row>
    <row r="32" spans="1:3" s="134" customFormat="1" ht="31.5" x14ac:dyDescent="0.2">
      <c r="A32" s="132"/>
      <c r="B32" s="137" t="s">
        <v>283</v>
      </c>
      <c r="C32" s="138" t="s">
        <v>149</v>
      </c>
    </row>
    <row r="33" spans="1:3" s="134" customFormat="1" ht="15.75" x14ac:dyDescent="0.2">
      <c r="A33" s="132"/>
      <c r="B33" s="139" t="s">
        <v>284</v>
      </c>
      <c r="C33" s="140" t="s">
        <v>285</v>
      </c>
    </row>
    <row r="34" spans="1:3" s="134" customFormat="1" ht="15.75" x14ac:dyDescent="0.2">
      <c r="A34" s="132"/>
      <c r="B34" s="139" t="s">
        <v>286</v>
      </c>
      <c r="C34" s="140" t="s">
        <v>287</v>
      </c>
    </row>
    <row r="35" spans="1:3" s="134" customFormat="1" ht="31.5" x14ac:dyDescent="0.2">
      <c r="A35" s="132"/>
      <c r="B35" s="137" t="s">
        <v>288</v>
      </c>
      <c r="C35" s="138" t="s">
        <v>150</v>
      </c>
    </row>
    <row r="36" spans="1:3" s="134" customFormat="1" ht="15.75" x14ac:dyDescent="0.2">
      <c r="A36" s="132"/>
      <c r="B36" s="139" t="s">
        <v>289</v>
      </c>
      <c r="C36" s="140" t="s">
        <v>290</v>
      </c>
    </row>
    <row r="37" spans="1:3" s="134" customFormat="1" ht="47.25" x14ac:dyDescent="0.2">
      <c r="A37" s="132"/>
      <c r="B37" s="137" t="s">
        <v>291</v>
      </c>
      <c r="C37" s="138" t="s">
        <v>151</v>
      </c>
    </row>
    <row r="38" spans="1:3" s="134" customFormat="1" ht="31.5" x14ac:dyDescent="0.2">
      <c r="A38" s="132"/>
      <c r="B38" s="139" t="s">
        <v>292</v>
      </c>
      <c r="C38" s="140" t="s">
        <v>293</v>
      </c>
    </row>
    <row r="39" spans="1:3" s="134" customFormat="1" ht="15.75" x14ac:dyDescent="0.2">
      <c r="A39" s="132"/>
      <c r="B39" s="139" t="s">
        <v>294</v>
      </c>
      <c r="C39" s="140" t="s">
        <v>295</v>
      </c>
    </row>
    <row r="40" spans="1:3" s="134" customFormat="1" ht="31.5" x14ac:dyDescent="0.2">
      <c r="A40" s="132"/>
      <c r="B40" s="139" t="s">
        <v>296</v>
      </c>
      <c r="C40" s="140" t="s">
        <v>297</v>
      </c>
    </row>
    <row r="41" spans="1:3" s="134" customFormat="1" ht="15.75" x14ac:dyDescent="0.2">
      <c r="A41" s="132"/>
      <c r="B41" s="142" t="s">
        <v>298</v>
      </c>
      <c r="C41" s="138" t="s">
        <v>152</v>
      </c>
    </row>
    <row r="42" spans="1:3" s="134" customFormat="1" ht="15.75" x14ac:dyDescent="0.2">
      <c r="A42" s="132"/>
      <c r="B42" s="141" t="s">
        <v>299</v>
      </c>
      <c r="C42" s="140" t="s">
        <v>300</v>
      </c>
    </row>
    <row r="43" spans="1:3" s="134" customFormat="1" ht="15.75" x14ac:dyDescent="0.2">
      <c r="A43" s="132"/>
      <c r="B43" s="142" t="s">
        <v>301</v>
      </c>
      <c r="C43" s="138" t="s">
        <v>147</v>
      </c>
    </row>
    <row r="44" spans="1:3" s="134" customFormat="1" ht="15.75" x14ac:dyDescent="0.2">
      <c r="A44" s="132"/>
      <c r="B44" s="141" t="s">
        <v>302</v>
      </c>
      <c r="C44" s="140" t="s">
        <v>303</v>
      </c>
    </row>
    <row r="45" spans="1:3" s="134" customFormat="1" ht="15.75" x14ac:dyDescent="0.2">
      <c r="A45" s="132"/>
      <c r="B45" s="142" t="s">
        <v>304</v>
      </c>
      <c r="C45" s="138" t="s">
        <v>270</v>
      </c>
    </row>
    <row r="46" spans="1:3" s="134" customFormat="1" ht="15.75" x14ac:dyDescent="0.2">
      <c r="A46" s="132"/>
      <c r="B46" s="142"/>
      <c r="C46" s="138"/>
    </row>
    <row r="47" spans="1:3" s="134" customFormat="1" ht="15.75" x14ac:dyDescent="0.2">
      <c r="A47" s="132"/>
      <c r="B47" s="135" t="s">
        <v>305</v>
      </c>
      <c r="C47" s="136" t="s">
        <v>153</v>
      </c>
    </row>
    <row r="48" spans="1:3" s="134" customFormat="1" ht="31.5" x14ac:dyDescent="0.2">
      <c r="A48" s="132"/>
      <c r="B48" s="142" t="s">
        <v>306</v>
      </c>
      <c r="C48" s="138" t="s">
        <v>154</v>
      </c>
    </row>
    <row r="49" spans="1:3" s="134" customFormat="1" ht="31.5" x14ac:dyDescent="0.2">
      <c r="A49" s="132"/>
      <c r="B49" s="141" t="s">
        <v>307</v>
      </c>
      <c r="C49" s="140" t="s">
        <v>308</v>
      </c>
    </row>
    <row r="50" spans="1:3" s="134" customFormat="1" ht="31.5" x14ac:dyDescent="0.2">
      <c r="A50" s="132"/>
      <c r="B50" s="141" t="s">
        <v>309</v>
      </c>
      <c r="C50" s="140" t="s">
        <v>310</v>
      </c>
    </row>
    <row r="51" spans="1:3" s="134" customFormat="1" ht="15.75" x14ac:dyDescent="0.2">
      <c r="A51" s="132"/>
      <c r="B51" s="142" t="s">
        <v>311</v>
      </c>
      <c r="C51" s="138" t="s">
        <v>155</v>
      </c>
    </row>
    <row r="52" spans="1:3" s="134" customFormat="1" ht="15.75" x14ac:dyDescent="0.2">
      <c r="A52" s="132"/>
      <c r="B52" s="141" t="s">
        <v>312</v>
      </c>
      <c r="C52" s="140" t="s">
        <v>313</v>
      </c>
    </row>
    <row r="53" spans="1:3" s="134" customFormat="1" ht="15.75" x14ac:dyDescent="0.2">
      <c r="A53" s="132"/>
      <c r="B53" s="141" t="s">
        <v>314</v>
      </c>
      <c r="C53" s="140" t="s">
        <v>315</v>
      </c>
    </row>
    <row r="54" spans="1:3" s="134" customFormat="1" ht="31.5" x14ac:dyDescent="0.2">
      <c r="A54" s="132"/>
      <c r="B54" s="142" t="s">
        <v>316</v>
      </c>
      <c r="C54" s="138" t="s">
        <v>156</v>
      </c>
    </row>
    <row r="55" spans="1:3" s="134" customFormat="1" ht="31.5" x14ac:dyDescent="0.2">
      <c r="A55" s="132"/>
      <c r="B55" s="141" t="s">
        <v>317</v>
      </c>
      <c r="C55" s="140" t="s">
        <v>157</v>
      </c>
    </row>
    <row r="56" spans="1:3" s="134" customFormat="1" ht="15.75" x14ac:dyDescent="0.2">
      <c r="A56" s="132"/>
      <c r="B56" s="141" t="s">
        <v>318</v>
      </c>
      <c r="C56" s="140" t="s">
        <v>319</v>
      </c>
    </row>
    <row r="57" spans="1:3" s="134" customFormat="1" ht="15.75" x14ac:dyDescent="0.2">
      <c r="A57" s="132"/>
      <c r="B57" s="141" t="s">
        <v>320</v>
      </c>
      <c r="C57" s="140" t="s">
        <v>321</v>
      </c>
    </row>
    <row r="58" spans="1:3" s="134" customFormat="1" ht="15.75" x14ac:dyDescent="0.2">
      <c r="A58" s="132"/>
      <c r="B58" s="141" t="s">
        <v>322</v>
      </c>
      <c r="C58" s="140" t="s">
        <v>323</v>
      </c>
    </row>
    <row r="59" spans="1:3" s="134" customFormat="1" ht="15.75" x14ac:dyDescent="0.2">
      <c r="A59" s="132"/>
      <c r="B59" s="141" t="s">
        <v>324</v>
      </c>
      <c r="C59" s="140" t="s">
        <v>325</v>
      </c>
    </row>
    <row r="60" spans="1:3" s="134" customFormat="1" ht="31.5" x14ac:dyDescent="0.2">
      <c r="A60" s="132"/>
      <c r="B60" s="141" t="s">
        <v>326</v>
      </c>
      <c r="C60" s="140" t="s">
        <v>327</v>
      </c>
    </row>
    <row r="61" spans="1:3" s="134" customFormat="1" ht="31.5" x14ac:dyDescent="0.2">
      <c r="A61" s="132"/>
      <c r="B61" s="141" t="s">
        <v>328</v>
      </c>
      <c r="C61" s="140" t="s">
        <v>228</v>
      </c>
    </row>
    <row r="62" spans="1:3" s="134" customFormat="1" ht="15.75" x14ac:dyDescent="0.2">
      <c r="A62" s="132"/>
      <c r="B62" s="141"/>
      <c r="C62" s="140"/>
    </row>
    <row r="63" spans="1:3" s="134" customFormat="1" ht="15.75" x14ac:dyDescent="0.2">
      <c r="A63" s="132"/>
      <c r="B63" s="135" t="s">
        <v>329</v>
      </c>
      <c r="C63" s="136" t="s">
        <v>158</v>
      </c>
    </row>
    <row r="64" spans="1:3" s="134" customFormat="1" ht="15.75" x14ac:dyDescent="0.2">
      <c r="A64" s="132"/>
      <c r="B64" s="142" t="s">
        <v>330</v>
      </c>
      <c r="C64" s="138" t="s">
        <v>159</v>
      </c>
    </row>
    <row r="65" spans="1:3" s="134" customFormat="1" ht="15.75" x14ac:dyDescent="0.2">
      <c r="A65" s="132"/>
      <c r="B65" s="141" t="s">
        <v>331</v>
      </c>
      <c r="C65" s="140" t="s">
        <v>332</v>
      </c>
    </row>
    <row r="66" spans="1:3" s="134" customFormat="1" ht="15.75" x14ac:dyDescent="0.2">
      <c r="A66" s="132"/>
      <c r="B66" s="141" t="s">
        <v>333</v>
      </c>
      <c r="C66" s="140" t="s">
        <v>334</v>
      </c>
    </row>
    <row r="67" spans="1:3" s="134" customFormat="1" ht="15.75" x14ac:dyDescent="0.2">
      <c r="A67" s="132"/>
      <c r="B67" s="141" t="s">
        <v>335</v>
      </c>
      <c r="C67" s="140" t="s">
        <v>336</v>
      </c>
    </row>
    <row r="68" spans="1:3" s="134" customFormat="1" ht="15.75" x14ac:dyDescent="0.2">
      <c r="A68" s="132"/>
      <c r="B68" s="141" t="s">
        <v>337</v>
      </c>
      <c r="C68" s="140" t="s">
        <v>338</v>
      </c>
    </row>
    <row r="69" spans="1:3" s="134" customFormat="1" ht="31.5" x14ac:dyDescent="0.2">
      <c r="A69" s="132"/>
      <c r="B69" s="141" t="s">
        <v>339</v>
      </c>
      <c r="C69" s="140" t="s">
        <v>340</v>
      </c>
    </row>
    <row r="70" spans="1:3" s="134" customFormat="1" ht="15.75" x14ac:dyDescent="0.2">
      <c r="A70" s="132"/>
      <c r="B70" s="141" t="s">
        <v>341</v>
      </c>
      <c r="C70" s="140" t="s">
        <v>342</v>
      </c>
    </row>
    <row r="71" spans="1:3" s="134" customFormat="1" ht="15.75" x14ac:dyDescent="0.2">
      <c r="A71" s="132"/>
      <c r="B71" s="141" t="s">
        <v>343</v>
      </c>
      <c r="C71" s="140" t="s">
        <v>344</v>
      </c>
    </row>
    <row r="72" spans="1:3" s="134" customFormat="1" ht="31.5" x14ac:dyDescent="0.2">
      <c r="A72" s="132"/>
      <c r="B72" s="141" t="s">
        <v>345</v>
      </c>
      <c r="C72" s="140" t="s">
        <v>160</v>
      </c>
    </row>
    <row r="73" spans="1:3" s="134" customFormat="1" ht="15.75" x14ac:dyDescent="0.2">
      <c r="A73" s="132"/>
      <c r="B73" s="141" t="s">
        <v>346</v>
      </c>
      <c r="C73" s="140" t="s">
        <v>347</v>
      </c>
    </row>
    <row r="74" spans="1:3" s="134" customFormat="1" ht="15.75" x14ac:dyDescent="0.2">
      <c r="A74" s="132"/>
      <c r="B74" s="143" t="s">
        <v>348</v>
      </c>
      <c r="C74" s="144" t="s">
        <v>349</v>
      </c>
    </row>
    <row r="75" spans="1:3" s="134" customFormat="1" ht="15.75" x14ac:dyDescent="0.2">
      <c r="A75" s="132"/>
      <c r="B75" s="142" t="s">
        <v>350</v>
      </c>
      <c r="C75" s="138" t="s">
        <v>229</v>
      </c>
    </row>
    <row r="76" spans="1:3" s="134" customFormat="1" ht="31.5" x14ac:dyDescent="0.2">
      <c r="A76" s="132"/>
      <c r="B76" s="141" t="s">
        <v>351</v>
      </c>
      <c r="C76" s="140" t="s">
        <v>352</v>
      </c>
    </row>
    <row r="77" spans="1:3" s="134" customFormat="1" ht="15.75" x14ac:dyDescent="0.2">
      <c r="A77" s="132"/>
      <c r="B77" s="141" t="s">
        <v>353</v>
      </c>
      <c r="C77" s="140" t="s">
        <v>354</v>
      </c>
    </row>
    <row r="78" spans="1:3" s="134" customFormat="1" ht="15.75" x14ac:dyDescent="0.2">
      <c r="A78" s="132"/>
      <c r="B78" s="141"/>
      <c r="C78" s="140"/>
    </row>
    <row r="79" spans="1:3" s="134" customFormat="1" ht="15.75" x14ac:dyDescent="0.2">
      <c r="A79" s="132"/>
      <c r="B79" s="135" t="s">
        <v>355</v>
      </c>
      <c r="C79" s="136" t="s">
        <v>161</v>
      </c>
    </row>
    <row r="80" spans="1:3" s="134" customFormat="1" ht="31.5" x14ac:dyDescent="0.2">
      <c r="A80" s="132"/>
      <c r="B80" s="142" t="s">
        <v>356</v>
      </c>
      <c r="C80" s="138" t="s">
        <v>162</v>
      </c>
    </row>
    <row r="81" spans="1:3" s="134" customFormat="1" ht="31.5" x14ac:dyDescent="0.2">
      <c r="A81" s="132"/>
      <c r="B81" s="141" t="s">
        <v>357</v>
      </c>
      <c r="C81" s="140" t="s">
        <v>358</v>
      </c>
    </row>
    <row r="82" spans="1:3" s="134" customFormat="1" ht="31.5" x14ac:dyDescent="0.2">
      <c r="A82" s="132"/>
      <c r="B82" s="142" t="s">
        <v>359</v>
      </c>
      <c r="C82" s="138" t="s">
        <v>163</v>
      </c>
    </row>
    <row r="83" spans="1:3" s="134" customFormat="1" ht="31.5" x14ac:dyDescent="0.2">
      <c r="A83" s="132"/>
      <c r="B83" s="141" t="s">
        <v>360</v>
      </c>
      <c r="C83" s="140" t="s">
        <v>361</v>
      </c>
    </row>
    <row r="84" spans="1:3" s="134" customFormat="1" ht="31.5" x14ac:dyDescent="0.2">
      <c r="A84" s="132"/>
      <c r="B84" s="142" t="s">
        <v>362</v>
      </c>
      <c r="C84" s="138" t="s">
        <v>164</v>
      </c>
    </row>
    <row r="85" spans="1:3" s="134" customFormat="1" ht="31.5" x14ac:dyDescent="0.2">
      <c r="A85" s="132"/>
      <c r="B85" s="141" t="s">
        <v>363</v>
      </c>
      <c r="C85" s="140" t="s">
        <v>364</v>
      </c>
    </row>
    <row r="86" spans="1:3" s="134" customFormat="1" ht="31.5" x14ac:dyDescent="0.2">
      <c r="A86" s="132"/>
      <c r="B86" s="142" t="s">
        <v>365</v>
      </c>
      <c r="C86" s="138" t="s">
        <v>165</v>
      </c>
    </row>
    <row r="87" spans="1:3" s="134" customFormat="1" ht="31.5" x14ac:dyDescent="0.2">
      <c r="A87" s="132"/>
      <c r="B87" s="141" t="s">
        <v>366</v>
      </c>
      <c r="C87" s="140" t="s">
        <v>367</v>
      </c>
    </row>
    <row r="88" spans="1:3" s="134" customFormat="1" ht="15.75" x14ac:dyDescent="0.2">
      <c r="A88" s="132"/>
      <c r="B88" s="141" t="s">
        <v>368</v>
      </c>
      <c r="C88" s="140" t="s">
        <v>369</v>
      </c>
    </row>
    <row r="89" spans="1:3" s="134" customFormat="1" ht="31.5" x14ac:dyDescent="0.2">
      <c r="A89" s="132"/>
      <c r="B89" s="141" t="s">
        <v>370</v>
      </c>
      <c r="C89" s="140" t="s">
        <v>371</v>
      </c>
    </row>
    <row r="90" spans="1:3" s="134" customFormat="1" ht="15.75" x14ac:dyDescent="0.2">
      <c r="A90" s="132"/>
      <c r="B90" s="141"/>
      <c r="C90" s="140"/>
    </row>
    <row r="91" spans="1:3" s="134" customFormat="1" ht="15.75" x14ac:dyDescent="0.2">
      <c r="A91" s="132"/>
      <c r="B91" s="135" t="s">
        <v>372</v>
      </c>
      <c r="C91" s="136" t="s">
        <v>166</v>
      </c>
    </row>
    <row r="92" spans="1:3" s="134" customFormat="1" ht="15.75" x14ac:dyDescent="0.2">
      <c r="A92" s="132"/>
      <c r="B92" s="142" t="s">
        <v>373</v>
      </c>
      <c r="C92" s="138" t="s">
        <v>167</v>
      </c>
    </row>
    <row r="93" spans="1:3" s="134" customFormat="1" ht="31.5" x14ac:dyDescent="0.2">
      <c r="A93" s="132"/>
      <c r="B93" s="141" t="s">
        <v>374</v>
      </c>
      <c r="C93" s="140" t="s">
        <v>375</v>
      </c>
    </row>
    <row r="94" spans="1:3" s="134" customFormat="1" ht="15.75" x14ac:dyDescent="0.2">
      <c r="A94" s="132"/>
      <c r="B94" s="141" t="s">
        <v>376</v>
      </c>
      <c r="C94" s="140" t="s">
        <v>377</v>
      </c>
    </row>
    <row r="95" spans="1:3" s="134" customFormat="1" ht="15.75" x14ac:dyDescent="0.2">
      <c r="A95" s="132"/>
      <c r="B95" s="141" t="s">
        <v>378</v>
      </c>
      <c r="C95" s="140" t="s">
        <v>379</v>
      </c>
    </row>
    <row r="96" spans="1:3" s="134" customFormat="1" ht="15.75" x14ac:dyDescent="0.2">
      <c r="A96" s="132"/>
      <c r="B96" s="141" t="s">
        <v>380</v>
      </c>
      <c r="C96" s="140" t="s">
        <v>381</v>
      </c>
    </row>
    <row r="97" spans="1:3" s="134" customFormat="1" ht="15.75" x14ac:dyDescent="0.2">
      <c r="A97" s="132"/>
      <c r="B97" s="142" t="s">
        <v>382</v>
      </c>
      <c r="C97" s="138" t="s">
        <v>168</v>
      </c>
    </row>
    <row r="98" spans="1:3" s="134" customFormat="1" ht="15.75" x14ac:dyDescent="0.2">
      <c r="A98" s="132"/>
      <c r="B98" s="141" t="s">
        <v>383</v>
      </c>
      <c r="C98" s="140" t="s">
        <v>384</v>
      </c>
    </row>
    <row r="99" spans="1:3" s="134" customFormat="1" ht="15.75" x14ac:dyDescent="0.2">
      <c r="A99" s="132"/>
      <c r="B99" s="141" t="s">
        <v>385</v>
      </c>
      <c r="C99" s="140" t="s">
        <v>386</v>
      </c>
    </row>
    <row r="100" spans="1:3" s="134" customFormat="1" ht="15.75" x14ac:dyDescent="0.2">
      <c r="A100" s="132"/>
      <c r="B100" s="142" t="s">
        <v>387</v>
      </c>
      <c r="C100" s="138" t="s">
        <v>270</v>
      </c>
    </row>
    <row r="101" spans="1:3" s="134" customFormat="1" ht="15.75" x14ac:dyDescent="0.2">
      <c r="A101" s="132"/>
      <c r="B101" s="142"/>
      <c r="C101" s="138"/>
    </row>
    <row r="102" spans="1:3" s="134" customFormat="1" ht="15.75" x14ac:dyDescent="0.2">
      <c r="A102" s="132"/>
      <c r="B102" s="135" t="s">
        <v>388</v>
      </c>
      <c r="C102" s="136" t="s">
        <v>169</v>
      </c>
    </row>
    <row r="103" spans="1:3" s="134" customFormat="1" ht="31.5" x14ac:dyDescent="0.2">
      <c r="A103" s="132"/>
      <c r="B103" s="142" t="s">
        <v>389</v>
      </c>
      <c r="C103" s="138" t="s">
        <v>390</v>
      </c>
    </row>
    <row r="104" spans="1:3" s="134" customFormat="1" ht="15.75" x14ac:dyDescent="0.2">
      <c r="A104" s="132"/>
      <c r="B104" s="141" t="s">
        <v>391</v>
      </c>
      <c r="C104" s="140" t="s">
        <v>392</v>
      </c>
    </row>
    <row r="105" spans="1:3" s="134" customFormat="1" ht="31.5" x14ac:dyDescent="0.2">
      <c r="A105" s="132"/>
      <c r="B105" s="141" t="s">
        <v>393</v>
      </c>
      <c r="C105" s="140" t="s">
        <v>394</v>
      </c>
    </row>
    <row r="106" spans="1:3" s="134" customFormat="1" ht="15.75" x14ac:dyDescent="0.2">
      <c r="A106" s="132"/>
      <c r="B106" s="142" t="s">
        <v>395</v>
      </c>
      <c r="C106" s="138" t="s">
        <v>170</v>
      </c>
    </row>
    <row r="107" spans="1:3" s="134" customFormat="1" ht="15.75" x14ac:dyDescent="0.2">
      <c r="A107" s="132"/>
      <c r="B107" s="141" t="s">
        <v>396</v>
      </c>
      <c r="C107" s="140" t="s">
        <v>397</v>
      </c>
    </row>
    <row r="108" spans="1:3" s="134" customFormat="1" ht="31.5" x14ac:dyDescent="0.2">
      <c r="A108" s="132"/>
      <c r="B108" s="142" t="s">
        <v>398</v>
      </c>
      <c r="C108" s="138" t="s">
        <v>399</v>
      </c>
    </row>
    <row r="109" spans="1:3" s="134" customFormat="1" ht="15.75" x14ac:dyDescent="0.2">
      <c r="A109" s="132"/>
      <c r="B109" s="141" t="s">
        <v>400</v>
      </c>
      <c r="C109" s="140" t="s">
        <v>401</v>
      </c>
    </row>
    <row r="110" spans="1:3" s="134" customFormat="1" ht="15.75" x14ac:dyDescent="0.2">
      <c r="A110" s="132"/>
      <c r="B110" s="141" t="s">
        <v>402</v>
      </c>
      <c r="C110" s="140" t="s">
        <v>403</v>
      </c>
    </row>
    <row r="111" spans="1:3" s="134" customFormat="1" ht="15.75" x14ac:dyDescent="0.2">
      <c r="A111" s="132"/>
      <c r="B111" s="142" t="s">
        <v>404</v>
      </c>
      <c r="C111" s="138" t="s">
        <v>171</v>
      </c>
    </row>
    <row r="112" spans="1:3" s="134" customFormat="1" ht="15.75" x14ac:dyDescent="0.2">
      <c r="A112" s="132"/>
      <c r="B112" s="141" t="s">
        <v>405</v>
      </c>
      <c r="C112" s="140" t="s">
        <v>406</v>
      </c>
    </row>
    <row r="113" spans="1:3" s="134" customFormat="1" ht="15.75" x14ac:dyDescent="0.2">
      <c r="A113" s="132"/>
      <c r="B113" s="142" t="s">
        <v>407</v>
      </c>
      <c r="C113" s="138" t="s">
        <v>172</v>
      </c>
    </row>
    <row r="114" spans="1:3" s="134" customFormat="1" ht="15.75" x14ac:dyDescent="0.2">
      <c r="A114" s="132"/>
      <c r="B114" s="141" t="s">
        <v>408</v>
      </c>
      <c r="C114" s="140" t="s">
        <v>409</v>
      </c>
    </row>
    <row r="115" spans="1:3" s="134" customFormat="1" ht="31.5" x14ac:dyDescent="0.2">
      <c r="A115" s="132"/>
      <c r="B115" s="142" t="s">
        <v>410</v>
      </c>
      <c r="C115" s="138" t="s">
        <v>411</v>
      </c>
    </row>
    <row r="116" spans="1:3" s="134" customFormat="1" ht="31.5" x14ac:dyDescent="0.2">
      <c r="A116" s="132"/>
      <c r="B116" s="141" t="s">
        <v>412</v>
      </c>
      <c r="C116" s="140" t="s">
        <v>413</v>
      </c>
    </row>
    <row r="117" spans="1:3" s="134" customFormat="1" ht="31.5" x14ac:dyDescent="0.2">
      <c r="A117" s="132"/>
      <c r="B117" s="141" t="s">
        <v>414</v>
      </c>
      <c r="C117" s="140" t="s">
        <v>415</v>
      </c>
    </row>
    <row r="118" spans="1:3" s="134" customFormat="1" ht="15.75" x14ac:dyDescent="0.2">
      <c r="A118" s="132"/>
      <c r="B118" s="142" t="s">
        <v>416</v>
      </c>
      <c r="C118" s="138" t="s">
        <v>270</v>
      </c>
    </row>
    <row r="119" spans="1:3" s="134" customFormat="1" ht="15.75" x14ac:dyDescent="0.2">
      <c r="A119" s="132"/>
      <c r="B119" s="142"/>
      <c r="C119" s="138"/>
    </row>
    <row r="120" spans="1:3" s="134" customFormat="1" ht="15.75" x14ac:dyDescent="0.2">
      <c r="A120" s="132"/>
      <c r="B120" s="135" t="s">
        <v>417</v>
      </c>
      <c r="C120" s="136" t="s">
        <v>173</v>
      </c>
    </row>
    <row r="121" spans="1:3" s="134" customFormat="1" ht="31.5" x14ac:dyDescent="0.2">
      <c r="A121" s="132"/>
      <c r="B121" s="142" t="s">
        <v>418</v>
      </c>
      <c r="C121" s="138" t="s">
        <v>174</v>
      </c>
    </row>
    <row r="122" spans="1:3" s="134" customFormat="1" ht="15.75" x14ac:dyDescent="0.2">
      <c r="A122" s="132"/>
      <c r="B122" s="141" t="s">
        <v>419</v>
      </c>
      <c r="C122" s="140" t="s">
        <v>420</v>
      </c>
    </row>
    <row r="123" spans="1:3" s="134" customFormat="1" ht="15.75" x14ac:dyDescent="0.2">
      <c r="A123" s="132"/>
      <c r="B123" s="141" t="s">
        <v>421</v>
      </c>
      <c r="C123" s="140" t="s">
        <v>422</v>
      </c>
    </row>
    <row r="124" spans="1:3" s="134" customFormat="1" ht="15.75" x14ac:dyDescent="0.2">
      <c r="A124" s="132"/>
      <c r="B124" s="141" t="s">
        <v>423</v>
      </c>
      <c r="C124" s="140" t="s">
        <v>424</v>
      </c>
    </row>
    <row r="125" spans="1:3" s="134" customFormat="1" ht="15.75" x14ac:dyDescent="0.2">
      <c r="A125" s="132"/>
      <c r="B125" s="141" t="s">
        <v>425</v>
      </c>
      <c r="C125" s="140" t="s">
        <v>426</v>
      </c>
    </row>
    <row r="126" spans="1:3" s="134" customFormat="1" ht="15.75" x14ac:dyDescent="0.2">
      <c r="A126" s="132"/>
      <c r="B126" s="142" t="s">
        <v>427</v>
      </c>
      <c r="C126" s="138" t="s">
        <v>175</v>
      </c>
    </row>
    <row r="127" spans="1:3" s="134" customFormat="1" ht="31.5" x14ac:dyDescent="0.2">
      <c r="A127" s="132"/>
      <c r="B127" s="141" t="s">
        <v>428</v>
      </c>
      <c r="C127" s="140" t="s">
        <v>429</v>
      </c>
    </row>
    <row r="128" spans="1:3" s="134" customFormat="1" ht="31.5" x14ac:dyDescent="0.2">
      <c r="A128" s="132"/>
      <c r="B128" s="141" t="s">
        <v>430</v>
      </c>
      <c r="C128" s="140" t="s">
        <v>431</v>
      </c>
    </row>
    <row r="129" spans="1:3" s="134" customFormat="1" ht="15.75" x14ac:dyDescent="0.2">
      <c r="A129" s="132"/>
      <c r="B129" s="141" t="s">
        <v>432</v>
      </c>
      <c r="C129" s="140" t="s">
        <v>433</v>
      </c>
    </row>
    <row r="130" spans="1:3" s="134" customFormat="1" ht="15.75" x14ac:dyDescent="0.2">
      <c r="A130" s="132"/>
      <c r="B130" s="141" t="s">
        <v>434</v>
      </c>
      <c r="C130" s="140" t="s">
        <v>435</v>
      </c>
    </row>
    <row r="131" spans="1:3" s="134" customFormat="1" ht="15.75" x14ac:dyDescent="0.2">
      <c r="A131" s="132"/>
      <c r="B131" s="141" t="s">
        <v>436</v>
      </c>
      <c r="C131" s="140" t="s">
        <v>437</v>
      </c>
    </row>
    <row r="132" spans="1:3" s="134" customFormat="1" ht="31.5" x14ac:dyDescent="0.2">
      <c r="A132" s="132"/>
      <c r="B132" s="141" t="s">
        <v>438</v>
      </c>
      <c r="C132" s="140" t="s">
        <v>439</v>
      </c>
    </row>
    <row r="133" spans="1:3" s="134" customFormat="1" ht="31.5" x14ac:dyDescent="0.2">
      <c r="A133" s="132"/>
      <c r="B133" s="142" t="s">
        <v>440</v>
      </c>
      <c r="C133" s="138" t="s">
        <v>176</v>
      </c>
    </row>
    <row r="134" spans="1:3" s="134" customFormat="1" ht="31.5" x14ac:dyDescent="0.2">
      <c r="A134" s="132"/>
      <c r="B134" s="141" t="s">
        <v>441</v>
      </c>
      <c r="C134" s="140" t="s">
        <v>442</v>
      </c>
    </row>
    <row r="135" spans="1:3" s="134" customFormat="1" ht="15.75" x14ac:dyDescent="0.2">
      <c r="A135" s="132"/>
      <c r="B135" s="142" t="s">
        <v>443</v>
      </c>
      <c r="C135" s="138" t="s">
        <v>270</v>
      </c>
    </row>
    <row r="136" spans="1:3" s="134" customFormat="1" ht="15.75" x14ac:dyDescent="0.2">
      <c r="A136" s="132"/>
      <c r="B136" s="142"/>
      <c r="C136" s="138"/>
    </row>
    <row r="137" spans="1:3" s="134" customFormat="1" ht="15.75" x14ac:dyDescent="0.2">
      <c r="A137" s="132"/>
      <c r="B137" s="135" t="s">
        <v>444</v>
      </c>
      <c r="C137" s="136" t="s">
        <v>177</v>
      </c>
    </row>
    <row r="138" spans="1:3" s="134" customFormat="1" ht="31.5" x14ac:dyDescent="0.2">
      <c r="A138" s="132"/>
      <c r="B138" s="142" t="s">
        <v>445</v>
      </c>
      <c r="C138" s="138" t="s">
        <v>224</v>
      </c>
    </row>
    <row r="139" spans="1:3" s="134" customFormat="1" ht="31.5" x14ac:dyDescent="0.2">
      <c r="A139" s="132"/>
      <c r="B139" s="141" t="s">
        <v>446</v>
      </c>
      <c r="C139" s="140" t="s">
        <v>447</v>
      </c>
    </row>
    <row r="140" spans="1:3" s="134" customFormat="1" ht="31.5" x14ac:dyDescent="0.2">
      <c r="A140" s="132"/>
      <c r="B140" s="141" t="s">
        <v>448</v>
      </c>
      <c r="C140" s="140" t="s">
        <v>449</v>
      </c>
    </row>
    <row r="141" spans="1:3" s="134" customFormat="1" ht="15.75" x14ac:dyDescent="0.2">
      <c r="A141" s="132"/>
      <c r="B141" s="141" t="s">
        <v>450</v>
      </c>
      <c r="C141" s="140" t="s">
        <v>451</v>
      </c>
    </row>
    <row r="142" spans="1:3" s="134" customFormat="1" ht="31.5" x14ac:dyDescent="0.2">
      <c r="A142" s="132"/>
      <c r="B142" s="141" t="s">
        <v>452</v>
      </c>
      <c r="C142" s="140" t="s">
        <v>453</v>
      </c>
    </row>
    <row r="143" spans="1:3" s="134" customFormat="1" ht="15.75" x14ac:dyDescent="0.2">
      <c r="A143" s="132"/>
      <c r="B143" s="141" t="s">
        <v>454</v>
      </c>
      <c r="C143" s="140" t="s">
        <v>455</v>
      </c>
    </row>
    <row r="144" spans="1:3" s="134" customFormat="1" ht="15.75" x14ac:dyDescent="0.2">
      <c r="A144" s="132"/>
      <c r="B144" s="141" t="s">
        <v>456</v>
      </c>
      <c r="C144" s="140" t="s">
        <v>457</v>
      </c>
    </row>
    <row r="145" spans="1:3" s="134" customFormat="1" ht="31.5" x14ac:dyDescent="0.2">
      <c r="A145" s="132"/>
      <c r="B145" s="142" t="s">
        <v>458</v>
      </c>
      <c r="C145" s="138" t="s">
        <v>178</v>
      </c>
    </row>
    <row r="146" spans="1:3" s="134" customFormat="1" ht="31.5" x14ac:dyDescent="0.2">
      <c r="A146" s="132"/>
      <c r="B146" s="141" t="s">
        <v>459</v>
      </c>
      <c r="C146" s="140" t="s">
        <v>460</v>
      </c>
    </row>
    <row r="147" spans="1:3" s="134" customFormat="1" ht="15.75" x14ac:dyDescent="0.2">
      <c r="A147" s="132"/>
      <c r="B147" s="141" t="s">
        <v>461</v>
      </c>
      <c r="C147" s="140" t="s">
        <v>462</v>
      </c>
    </row>
    <row r="148" spans="1:3" s="134" customFormat="1" ht="15.75" x14ac:dyDescent="0.2">
      <c r="A148" s="132"/>
      <c r="B148" s="141" t="s">
        <v>463</v>
      </c>
      <c r="C148" s="140" t="s">
        <v>464</v>
      </c>
    </row>
    <row r="149" spans="1:3" s="134" customFormat="1" ht="47.25" x14ac:dyDescent="0.2">
      <c r="A149" s="132"/>
      <c r="B149" s="141" t="s">
        <v>465</v>
      </c>
      <c r="C149" s="140" t="s">
        <v>466</v>
      </c>
    </row>
    <row r="150" spans="1:3" s="134" customFormat="1" ht="47.25" x14ac:dyDescent="0.2">
      <c r="A150" s="132"/>
      <c r="B150" s="141" t="s">
        <v>467</v>
      </c>
      <c r="C150" s="140" t="s">
        <v>468</v>
      </c>
    </row>
    <row r="151" spans="1:3" s="134" customFormat="1" ht="15.75" x14ac:dyDescent="0.2">
      <c r="A151" s="132"/>
      <c r="B151" s="142" t="s">
        <v>469</v>
      </c>
      <c r="C151" s="138" t="s">
        <v>270</v>
      </c>
    </row>
    <row r="152" spans="1:3" s="134" customFormat="1" ht="15.75" x14ac:dyDescent="0.2">
      <c r="A152" s="132"/>
      <c r="B152" s="142"/>
      <c r="C152" s="138"/>
    </row>
    <row r="153" spans="1:3" s="134" customFormat="1" ht="15.75" x14ac:dyDescent="0.2">
      <c r="A153" s="132"/>
      <c r="B153" s="135" t="s">
        <v>470</v>
      </c>
      <c r="C153" s="136" t="s">
        <v>179</v>
      </c>
    </row>
    <row r="154" spans="1:3" s="134" customFormat="1" ht="31.5" x14ac:dyDescent="0.2">
      <c r="A154" s="132"/>
      <c r="B154" s="142" t="s">
        <v>471</v>
      </c>
      <c r="C154" s="138" t="s">
        <v>180</v>
      </c>
    </row>
    <row r="155" spans="1:3" s="134" customFormat="1" ht="15.75" x14ac:dyDescent="0.2">
      <c r="A155" s="132"/>
      <c r="B155" s="141" t="s">
        <v>472</v>
      </c>
      <c r="C155" s="140" t="s">
        <v>473</v>
      </c>
    </row>
    <row r="156" spans="1:3" s="134" customFormat="1" ht="31.5" x14ac:dyDescent="0.2">
      <c r="A156" s="132"/>
      <c r="B156" s="141" t="s">
        <v>474</v>
      </c>
      <c r="C156" s="140" t="s">
        <v>475</v>
      </c>
    </row>
    <row r="157" spans="1:3" s="134" customFormat="1" ht="47.25" x14ac:dyDescent="0.2">
      <c r="A157" s="132"/>
      <c r="B157" s="142" t="s">
        <v>476</v>
      </c>
      <c r="C157" s="138" t="s">
        <v>181</v>
      </c>
    </row>
    <row r="158" spans="1:3" s="134" customFormat="1" ht="15.75" x14ac:dyDescent="0.2">
      <c r="A158" s="132"/>
      <c r="B158" s="141" t="s">
        <v>477</v>
      </c>
      <c r="C158" s="140" t="s">
        <v>478</v>
      </c>
    </row>
    <row r="159" spans="1:3" s="134" customFormat="1" ht="15.75" x14ac:dyDescent="0.2">
      <c r="A159" s="132"/>
      <c r="B159" s="141" t="s">
        <v>479</v>
      </c>
      <c r="C159" s="140" t="s">
        <v>480</v>
      </c>
    </row>
    <row r="160" spans="1:3" s="134" customFormat="1" ht="15.75" x14ac:dyDescent="0.2">
      <c r="A160" s="132"/>
      <c r="B160" s="141" t="s">
        <v>481</v>
      </c>
      <c r="C160" s="140" t="s">
        <v>482</v>
      </c>
    </row>
    <row r="161" spans="1:3" s="134" customFormat="1" ht="15.75" x14ac:dyDescent="0.2">
      <c r="A161" s="132"/>
      <c r="B161" s="141" t="s">
        <v>483</v>
      </c>
      <c r="C161" s="140" t="s">
        <v>484</v>
      </c>
    </row>
    <row r="162" spans="1:3" s="134" customFormat="1" ht="31.5" x14ac:dyDescent="0.2">
      <c r="A162" s="132"/>
      <c r="B162" s="141" t="s">
        <v>485</v>
      </c>
      <c r="C162" s="140" t="s">
        <v>486</v>
      </c>
    </row>
    <row r="163" spans="1:3" s="134" customFormat="1" ht="31.5" x14ac:dyDescent="0.2">
      <c r="A163" s="132"/>
      <c r="B163" s="141" t="s">
        <v>487</v>
      </c>
      <c r="C163" s="140" t="s">
        <v>488</v>
      </c>
    </row>
    <row r="164" spans="1:3" s="134" customFormat="1" ht="31.5" x14ac:dyDescent="0.2">
      <c r="A164" s="132"/>
      <c r="B164" s="141" t="s">
        <v>489</v>
      </c>
      <c r="C164" s="140" t="s">
        <v>490</v>
      </c>
    </row>
    <row r="165" spans="1:3" s="134" customFormat="1" ht="31.5" x14ac:dyDescent="0.2">
      <c r="A165" s="132"/>
      <c r="B165" s="141" t="s">
        <v>491</v>
      </c>
      <c r="C165" s="140" t="s">
        <v>492</v>
      </c>
    </row>
    <row r="166" spans="1:3" s="134" customFormat="1" ht="15.75" x14ac:dyDescent="0.2">
      <c r="A166" s="132"/>
      <c r="B166" s="142" t="s">
        <v>493</v>
      </c>
      <c r="C166" s="138" t="s">
        <v>270</v>
      </c>
    </row>
    <row r="167" spans="1:3" s="134" customFormat="1" ht="15.75" x14ac:dyDescent="0.2">
      <c r="A167" s="132"/>
      <c r="B167" s="142"/>
      <c r="C167" s="138"/>
    </row>
    <row r="168" spans="1:3" s="134" customFormat="1" ht="15.75" x14ac:dyDescent="0.2">
      <c r="A168" s="132"/>
      <c r="B168" s="135" t="s">
        <v>494</v>
      </c>
      <c r="C168" s="136" t="s">
        <v>182</v>
      </c>
    </row>
    <row r="169" spans="1:3" s="134" customFormat="1" ht="31.5" x14ac:dyDescent="0.2">
      <c r="A169" s="132"/>
      <c r="B169" s="145" t="s">
        <v>495</v>
      </c>
      <c r="C169" s="146" t="s">
        <v>183</v>
      </c>
    </row>
    <row r="170" spans="1:3" s="134" customFormat="1" ht="31.5" x14ac:dyDescent="0.2">
      <c r="A170" s="132"/>
      <c r="B170" s="143" t="s">
        <v>496</v>
      </c>
      <c r="C170" s="147" t="s">
        <v>497</v>
      </c>
    </row>
    <row r="171" spans="1:3" s="134" customFormat="1" ht="31.5" x14ac:dyDescent="0.2">
      <c r="A171" s="132"/>
      <c r="B171" s="143" t="s">
        <v>498</v>
      </c>
      <c r="C171" s="147" t="s">
        <v>499</v>
      </c>
    </row>
    <row r="172" spans="1:3" s="134" customFormat="1" ht="31.5" x14ac:dyDescent="0.2">
      <c r="A172" s="132"/>
      <c r="B172" s="143" t="s">
        <v>500</v>
      </c>
      <c r="C172" s="147" t="s">
        <v>501</v>
      </c>
    </row>
    <row r="173" spans="1:3" s="134" customFormat="1" ht="31.5" x14ac:dyDescent="0.2">
      <c r="A173" s="132"/>
      <c r="B173" s="143" t="s">
        <v>502</v>
      </c>
      <c r="C173" s="147" t="s">
        <v>503</v>
      </c>
    </row>
    <row r="174" spans="1:3" s="134" customFormat="1" ht="47.25" x14ac:dyDescent="0.2">
      <c r="A174" s="132"/>
      <c r="B174" s="143" t="s">
        <v>504</v>
      </c>
      <c r="C174" s="147" t="s">
        <v>505</v>
      </c>
    </row>
    <row r="175" spans="1:3" s="134" customFormat="1" ht="31.5" x14ac:dyDescent="0.2">
      <c r="A175" s="132"/>
      <c r="B175" s="143" t="s">
        <v>506</v>
      </c>
      <c r="C175" s="147" t="s">
        <v>507</v>
      </c>
    </row>
    <row r="176" spans="1:3" s="134" customFormat="1" ht="31.5" x14ac:dyDescent="0.2">
      <c r="A176" s="132"/>
      <c r="B176" s="143" t="s">
        <v>508</v>
      </c>
      <c r="C176" s="147" t="s">
        <v>509</v>
      </c>
    </row>
    <row r="177" spans="1:3" s="134" customFormat="1" ht="31.5" x14ac:dyDescent="0.2">
      <c r="A177" s="132"/>
      <c r="B177" s="145" t="s">
        <v>510</v>
      </c>
      <c r="C177" s="146" t="s">
        <v>184</v>
      </c>
    </row>
    <row r="178" spans="1:3" s="134" customFormat="1" ht="31.5" x14ac:dyDescent="0.2">
      <c r="A178" s="132"/>
      <c r="B178" s="143" t="s">
        <v>511</v>
      </c>
      <c r="C178" s="147" t="s">
        <v>512</v>
      </c>
    </row>
    <row r="179" spans="1:3" s="134" customFormat="1" ht="15.75" x14ac:dyDescent="0.2">
      <c r="A179" s="132"/>
      <c r="B179" s="142" t="s">
        <v>513</v>
      </c>
      <c r="C179" s="148" t="s">
        <v>270</v>
      </c>
    </row>
    <row r="180" spans="1:3" s="134" customFormat="1" ht="15.75" x14ac:dyDescent="0.2">
      <c r="A180" s="132"/>
      <c r="B180" s="142"/>
      <c r="C180" s="138"/>
    </row>
    <row r="181" spans="1:3" s="134" customFormat="1" ht="15.75" x14ac:dyDescent="0.2">
      <c r="A181" s="132"/>
      <c r="B181" s="135" t="s">
        <v>514</v>
      </c>
      <c r="C181" s="136" t="s">
        <v>185</v>
      </c>
    </row>
    <row r="182" spans="1:3" s="134" customFormat="1" ht="31.5" x14ac:dyDescent="0.2">
      <c r="A182" s="132"/>
      <c r="B182" s="142" t="s">
        <v>515</v>
      </c>
      <c r="C182" s="138" t="s">
        <v>186</v>
      </c>
    </row>
    <row r="183" spans="1:3" s="134" customFormat="1" ht="31.5" x14ac:dyDescent="0.2">
      <c r="A183" s="132"/>
      <c r="B183" s="141" t="s">
        <v>516</v>
      </c>
      <c r="C183" s="140" t="s">
        <v>517</v>
      </c>
    </row>
    <row r="184" spans="1:3" s="134" customFormat="1" ht="31.5" x14ac:dyDescent="0.2">
      <c r="A184" s="132"/>
      <c r="B184" s="141" t="s">
        <v>518</v>
      </c>
      <c r="C184" s="140" t="s">
        <v>519</v>
      </c>
    </row>
    <row r="185" spans="1:3" s="134" customFormat="1" ht="31.5" x14ac:dyDescent="0.2">
      <c r="A185" s="132"/>
      <c r="B185" s="141" t="s">
        <v>520</v>
      </c>
      <c r="C185" s="140" t="s">
        <v>521</v>
      </c>
    </row>
    <row r="186" spans="1:3" s="134" customFormat="1" ht="31.5" x14ac:dyDescent="0.2">
      <c r="A186" s="132"/>
      <c r="B186" s="141" t="s">
        <v>522</v>
      </c>
      <c r="C186" s="140" t="s">
        <v>523</v>
      </c>
    </row>
    <row r="187" spans="1:3" s="134" customFormat="1" ht="31.5" x14ac:dyDescent="0.2">
      <c r="A187" s="132"/>
      <c r="B187" s="141" t="s">
        <v>524</v>
      </c>
      <c r="C187" s="140" t="s">
        <v>525</v>
      </c>
    </row>
    <row r="188" spans="1:3" s="134" customFormat="1" ht="31.5" x14ac:dyDescent="0.2">
      <c r="A188" s="132"/>
      <c r="B188" s="141" t="s">
        <v>526</v>
      </c>
      <c r="C188" s="140" t="s">
        <v>527</v>
      </c>
    </row>
    <row r="189" spans="1:3" s="134" customFormat="1" ht="31.5" x14ac:dyDescent="0.2">
      <c r="A189" s="132"/>
      <c r="B189" s="141" t="s">
        <v>528</v>
      </c>
      <c r="C189" s="140" t="s">
        <v>529</v>
      </c>
    </row>
    <row r="190" spans="1:3" s="134" customFormat="1" ht="31.5" x14ac:dyDescent="0.2">
      <c r="A190" s="132"/>
      <c r="B190" s="141" t="s">
        <v>530</v>
      </c>
      <c r="C190" s="140" t="s">
        <v>531</v>
      </c>
    </row>
    <row r="191" spans="1:3" s="134" customFormat="1" ht="15.75" x14ac:dyDescent="0.2">
      <c r="A191" s="132"/>
      <c r="B191" s="141" t="s">
        <v>532</v>
      </c>
      <c r="C191" s="140" t="s">
        <v>533</v>
      </c>
    </row>
    <row r="192" spans="1:3" s="134" customFormat="1" ht="31.5" x14ac:dyDescent="0.2">
      <c r="A192" s="132"/>
      <c r="B192" s="142" t="s">
        <v>534</v>
      </c>
      <c r="C192" s="138" t="s">
        <v>187</v>
      </c>
    </row>
    <row r="193" spans="1:3" s="134" customFormat="1" ht="31.5" x14ac:dyDescent="0.2">
      <c r="A193" s="132"/>
      <c r="B193" s="141" t="s">
        <v>535</v>
      </c>
      <c r="C193" s="140" t="s">
        <v>536</v>
      </c>
    </row>
    <row r="194" spans="1:3" s="134" customFormat="1" ht="15.75" x14ac:dyDescent="0.2">
      <c r="A194" s="132"/>
      <c r="B194" s="145" t="s">
        <v>537</v>
      </c>
      <c r="C194" s="138" t="s">
        <v>270</v>
      </c>
    </row>
    <row r="195" spans="1:3" s="134" customFormat="1" ht="15.75" x14ac:dyDescent="0.2">
      <c r="A195" s="132"/>
      <c r="B195" s="142"/>
      <c r="C195" s="138"/>
    </row>
    <row r="196" spans="1:3" s="134" customFormat="1" ht="31.5" x14ac:dyDescent="0.2">
      <c r="A196" s="132"/>
      <c r="B196" s="135" t="s">
        <v>538</v>
      </c>
      <c r="C196" s="136" t="s">
        <v>188</v>
      </c>
    </row>
    <row r="197" spans="1:3" s="134" customFormat="1" ht="63" x14ac:dyDescent="0.2">
      <c r="A197" s="132"/>
      <c r="B197" s="142" t="s">
        <v>539</v>
      </c>
      <c r="C197" s="146" t="s">
        <v>189</v>
      </c>
    </row>
    <row r="198" spans="1:3" s="134" customFormat="1" ht="63" x14ac:dyDescent="0.2">
      <c r="A198" s="132"/>
      <c r="B198" s="141" t="s">
        <v>540</v>
      </c>
      <c r="C198" s="147" t="s">
        <v>541</v>
      </c>
    </row>
    <row r="199" spans="1:3" s="134" customFormat="1" ht="31.5" x14ac:dyDescent="0.2">
      <c r="A199" s="132"/>
      <c r="B199" s="141" t="s">
        <v>542</v>
      </c>
      <c r="C199" s="147" t="s">
        <v>543</v>
      </c>
    </row>
    <row r="200" spans="1:3" s="134" customFormat="1" ht="63" x14ac:dyDescent="0.2">
      <c r="A200" s="132"/>
      <c r="B200" s="142" t="s">
        <v>544</v>
      </c>
      <c r="C200" s="146" t="s">
        <v>190</v>
      </c>
    </row>
    <row r="201" spans="1:3" s="134" customFormat="1" ht="31.5" x14ac:dyDescent="0.2">
      <c r="A201" s="132"/>
      <c r="B201" s="141" t="s">
        <v>545</v>
      </c>
      <c r="C201" s="147" t="s">
        <v>546</v>
      </c>
    </row>
    <row r="202" spans="1:3" s="134" customFormat="1" ht="31.5" x14ac:dyDescent="0.2">
      <c r="A202" s="132"/>
      <c r="B202" s="141" t="s">
        <v>547</v>
      </c>
      <c r="C202" s="147" t="s">
        <v>548</v>
      </c>
    </row>
    <row r="203" spans="1:3" s="134" customFormat="1" ht="63" x14ac:dyDescent="0.2">
      <c r="A203" s="132"/>
      <c r="B203" s="142" t="s">
        <v>549</v>
      </c>
      <c r="C203" s="146" t="s">
        <v>230</v>
      </c>
    </row>
    <row r="204" spans="1:3" s="134" customFormat="1" ht="31.5" x14ac:dyDescent="0.2">
      <c r="A204" s="132"/>
      <c r="B204" s="141" t="s">
        <v>550</v>
      </c>
      <c r="C204" s="147" t="s">
        <v>551</v>
      </c>
    </row>
    <row r="205" spans="1:3" s="134" customFormat="1" ht="15.75" x14ac:dyDescent="0.2">
      <c r="A205" s="132"/>
      <c r="B205" s="141" t="s">
        <v>552</v>
      </c>
      <c r="C205" s="149" t="s">
        <v>553</v>
      </c>
    </row>
    <row r="206" spans="1:3" s="134" customFormat="1" ht="15.75" x14ac:dyDescent="0.2">
      <c r="A206" s="132"/>
      <c r="B206" s="142" t="s">
        <v>554</v>
      </c>
      <c r="C206" s="146" t="s">
        <v>147</v>
      </c>
    </row>
    <row r="207" spans="1:3" s="134" customFormat="1" ht="63" x14ac:dyDescent="0.2">
      <c r="A207" s="132"/>
      <c r="B207" s="141" t="s">
        <v>555</v>
      </c>
      <c r="C207" s="147" t="s">
        <v>556</v>
      </c>
    </row>
    <row r="208" spans="1:3" s="134" customFormat="1" ht="31.5" x14ac:dyDescent="0.2">
      <c r="A208" s="132"/>
      <c r="B208" s="141" t="s">
        <v>557</v>
      </c>
      <c r="C208" s="147" t="s">
        <v>558</v>
      </c>
    </row>
    <row r="209" spans="1:3" s="134" customFormat="1" ht="15.75" x14ac:dyDescent="0.2">
      <c r="A209" s="132"/>
      <c r="B209" s="145" t="s">
        <v>559</v>
      </c>
      <c r="C209" s="148" t="s">
        <v>560</v>
      </c>
    </row>
    <row r="210" spans="1:3" s="134" customFormat="1" ht="15.75" x14ac:dyDescent="0.2">
      <c r="A210" s="132"/>
      <c r="B210" s="142"/>
      <c r="C210" s="138"/>
    </row>
    <row r="211" spans="1:3" s="134" customFormat="1" ht="15.75" x14ac:dyDescent="0.2">
      <c r="A211" s="132"/>
      <c r="B211" s="135" t="s">
        <v>561</v>
      </c>
      <c r="C211" s="136" t="s">
        <v>231</v>
      </c>
    </row>
    <row r="212" spans="1:3" s="134" customFormat="1" ht="15.75" x14ac:dyDescent="0.2">
      <c r="A212" s="132"/>
      <c r="B212" s="142" t="s">
        <v>562</v>
      </c>
      <c r="C212" s="138" t="s">
        <v>191</v>
      </c>
    </row>
    <row r="213" spans="1:3" s="134" customFormat="1" ht="15.75" x14ac:dyDescent="0.2">
      <c r="A213" s="132"/>
      <c r="B213" s="141" t="s">
        <v>563</v>
      </c>
      <c r="C213" s="140" t="s">
        <v>564</v>
      </c>
    </row>
    <row r="214" spans="1:3" s="134" customFormat="1" ht="15.75" x14ac:dyDescent="0.2">
      <c r="A214" s="132"/>
      <c r="B214" s="141" t="s">
        <v>565</v>
      </c>
      <c r="C214" s="140" t="s">
        <v>566</v>
      </c>
    </row>
    <row r="215" spans="1:3" s="134" customFormat="1" ht="15.75" x14ac:dyDescent="0.2">
      <c r="A215" s="132"/>
      <c r="B215" s="141" t="s">
        <v>567</v>
      </c>
      <c r="C215" s="140" t="s">
        <v>568</v>
      </c>
    </row>
    <row r="216" spans="1:3" s="134" customFormat="1" ht="15.75" x14ac:dyDescent="0.2">
      <c r="A216" s="132"/>
      <c r="B216" s="141" t="s">
        <v>569</v>
      </c>
      <c r="C216" s="140" t="s">
        <v>570</v>
      </c>
    </row>
    <row r="217" spans="1:3" s="134" customFormat="1" ht="15.75" x14ac:dyDescent="0.2">
      <c r="A217" s="132"/>
      <c r="B217" s="141" t="s">
        <v>571</v>
      </c>
      <c r="C217" s="140" t="s">
        <v>572</v>
      </c>
    </row>
    <row r="218" spans="1:3" s="134" customFormat="1" ht="15.75" x14ac:dyDescent="0.2">
      <c r="A218" s="132"/>
      <c r="B218" s="141" t="s">
        <v>573</v>
      </c>
      <c r="C218" s="140" t="s">
        <v>574</v>
      </c>
    </row>
    <row r="219" spans="1:3" s="134" customFormat="1" ht="15.75" x14ac:dyDescent="0.2">
      <c r="A219" s="132"/>
      <c r="B219" s="141" t="s">
        <v>575</v>
      </c>
      <c r="C219" s="140" t="s">
        <v>576</v>
      </c>
    </row>
    <row r="220" spans="1:3" s="134" customFormat="1" ht="15.75" x14ac:dyDescent="0.2">
      <c r="A220" s="132"/>
      <c r="B220" s="141" t="s">
        <v>577</v>
      </c>
      <c r="C220" s="140" t="s">
        <v>578</v>
      </c>
    </row>
    <row r="221" spans="1:3" s="134" customFormat="1" ht="15.75" x14ac:dyDescent="0.2">
      <c r="A221" s="132"/>
      <c r="B221" s="141" t="s">
        <v>579</v>
      </c>
      <c r="C221" s="140" t="s">
        <v>580</v>
      </c>
    </row>
    <row r="222" spans="1:3" s="134" customFormat="1" ht="15.75" x14ac:dyDescent="0.2">
      <c r="A222" s="132"/>
      <c r="B222" s="141" t="s">
        <v>581</v>
      </c>
      <c r="C222" s="140" t="s">
        <v>582</v>
      </c>
    </row>
    <row r="223" spans="1:3" s="134" customFormat="1" ht="15.75" x14ac:dyDescent="0.2">
      <c r="A223" s="132"/>
      <c r="B223" s="141" t="s">
        <v>583</v>
      </c>
      <c r="C223" s="140" t="s">
        <v>584</v>
      </c>
    </row>
    <row r="224" spans="1:3" s="134" customFormat="1" ht="15.75" x14ac:dyDescent="0.2">
      <c r="A224" s="132"/>
      <c r="B224" s="141" t="s">
        <v>585</v>
      </c>
      <c r="C224" s="140" t="s">
        <v>586</v>
      </c>
    </row>
    <row r="225" spans="1:3" s="134" customFormat="1" ht="15.75" x14ac:dyDescent="0.2">
      <c r="A225" s="132"/>
      <c r="B225" s="142" t="s">
        <v>587</v>
      </c>
      <c r="C225" s="138" t="s">
        <v>192</v>
      </c>
    </row>
    <row r="226" spans="1:3" s="134" customFormat="1" ht="15.75" x14ac:dyDescent="0.2">
      <c r="A226" s="132"/>
      <c r="B226" s="141" t="s">
        <v>588</v>
      </c>
      <c r="C226" s="140" t="s">
        <v>589</v>
      </c>
    </row>
    <row r="227" spans="1:3" s="134" customFormat="1" ht="31.5" x14ac:dyDescent="0.2">
      <c r="A227" s="132"/>
      <c r="B227" s="142" t="s">
        <v>590</v>
      </c>
      <c r="C227" s="138" t="s">
        <v>193</v>
      </c>
    </row>
    <row r="228" spans="1:3" s="134" customFormat="1" ht="31.5" x14ac:dyDescent="0.2">
      <c r="A228" s="132"/>
      <c r="B228" s="141" t="s">
        <v>591</v>
      </c>
      <c r="C228" s="140" t="s">
        <v>592</v>
      </c>
    </row>
    <row r="229" spans="1:3" s="134" customFormat="1" ht="31.5" x14ac:dyDescent="0.2">
      <c r="A229" s="132"/>
      <c r="B229" s="141" t="s">
        <v>593</v>
      </c>
      <c r="C229" s="140" t="s">
        <v>594</v>
      </c>
    </row>
    <row r="230" spans="1:3" s="134" customFormat="1" ht="15.75" x14ac:dyDescent="0.2">
      <c r="A230" s="132"/>
      <c r="B230" s="142" t="s">
        <v>595</v>
      </c>
      <c r="C230" s="138" t="s">
        <v>270</v>
      </c>
    </row>
    <row r="231" spans="1:3" s="134" customFormat="1" ht="15.75" x14ac:dyDescent="0.2">
      <c r="A231" s="132"/>
      <c r="B231" s="142"/>
      <c r="C231" s="138"/>
    </row>
    <row r="232" spans="1:3" s="134" customFormat="1" ht="31.5" x14ac:dyDescent="0.2">
      <c r="A232" s="132"/>
      <c r="B232" s="135" t="s">
        <v>596</v>
      </c>
      <c r="C232" s="136" t="s">
        <v>194</v>
      </c>
    </row>
    <row r="233" spans="1:3" s="134" customFormat="1" ht="15.75" x14ac:dyDescent="0.2">
      <c r="A233" s="132"/>
      <c r="B233" s="142" t="s">
        <v>597</v>
      </c>
      <c r="C233" s="138" t="s">
        <v>195</v>
      </c>
    </row>
    <row r="234" spans="1:3" s="134" customFormat="1" ht="31.5" x14ac:dyDescent="0.2">
      <c r="A234" s="132"/>
      <c r="B234" s="141" t="s">
        <v>598</v>
      </c>
      <c r="C234" s="140" t="s">
        <v>599</v>
      </c>
    </row>
    <row r="235" spans="1:3" s="134" customFormat="1" ht="31.5" x14ac:dyDescent="0.2">
      <c r="A235" s="132"/>
      <c r="B235" s="141" t="s">
        <v>600</v>
      </c>
      <c r="C235" s="140" t="s">
        <v>601</v>
      </c>
    </row>
    <row r="236" spans="1:3" s="134" customFormat="1" ht="31.5" x14ac:dyDescent="0.2">
      <c r="A236" s="132"/>
      <c r="B236" s="141" t="s">
        <v>602</v>
      </c>
      <c r="C236" s="140" t="s">
        <v>603</v>
      </c>
    </row>
    <row r="237" spans="1:3" s="134" customFormat="1" ht="31.5" x14ac:dyDescent="0.2">
      <c r="A237" s="132"/>
      <c r="B237" s="141" t="s">
        <v>604</v>
      </c>
      <c r="C237" s="140" t="s">
        <v>605</v>
      </c>
    </row>
    <row r="238" spans="1:3" s="134" customFormat="1" ht="31.5" x14ac:dyDescent="0.2">
      <c r="A238" s="132"/>
      <c r="B238" s="142" t="s">
        <v>606</v>
      </c>
      <c r="C238" s="138" t="s">
        <v>232</v>
      </c>
    </row>
    <row r="239" spans="1:3" s="134" customFormat="1" ht="31.5" x14ac:dyDescent="0.2">
      <c r="A239" s="132"/>
      <c r="B239" s="141" t="s">
        <v>607</v>
      </c>
      <c r="C239" s="140" t="s">
        <v>608</v>
      </c>
    </row>
    <row r="240" spans="1:3" s="134" customFormat="1" ht="31.5" x14ac:dyDescent="0.2">
      <c r="A240" s="132"/>
      <c r="B240" s="142" t="s">
        <v>609</v>
      </c>
      <c r="C240" s="138" t="s">
        <v>610</v>
      </c>
    </row>
    <row r="241" spans="1:3" s="134" customFormat="1" ht="15.75" x14ac:dyDescent="0.2">
      <c r="A241" s="132"/>
      <c r="B241" s="142"/>
      <c r="C241" s="138"/>
    </row>
    <row r="242" spans="1:3" s="134" customFormat="1" ht="15.75" x14ac:dyDescent="0.2">
      <c r="A242" s="132"/>
      <c r="B242" s="135" t="s">
        <v>611</v>
      </c>
      <c r="C242" s="136" t="s">
        <v>196</v>
      </c>
    </row>
    <row r="243" spans="1:3" s="134" customFormat="1" ht="31.5" x14ac:dyDescent="0.2">
      <c r="A243" s="132"/>
      <c r="B243" s="142" t="s">
        <v>612</v>
      </c>
      <c r="C243" s="138" t="s">
        <v>197</v>
      </c>
    </row>
    <row r="244" spans="1:3" s="134" customFormat="1" ht="31.5" x14ac:dyDescent="0.2">
      <c r="A244" s="132"/>
      <c r="B244" s="141" t="s">
        <v>613</v>
      </c>
      <c r="C244" s="140" t="s">
        <v>614</v>
      </c>
    </row>
    <row r="245" spans="1:3" s="134" customFormat="1" ht="31.5" x14ac:dyDescent="0.2">
      <c r="A245" s="132"/>
      <c r="B245" s="141" t="s">
        <v>615</v>
      </c>
      <c r="C245" s="140" t="s">
        <v>616</v>
      </c>
    </row>
    <row r="246" spans="1:3" s="134" customFormat="1" ht="15.75" x14ac:dyDescent="0.2">
      <c r="A246" s="132"/>
      <c r="B246" s="141" t="s">
        <v>617</v>
      </c>
      <c r="C246" s="140" t="s">
        <v>618</v>
      </c>
    </row>
    <row r="247" spans="1:3" s="134" customFormat="1" ht="31.5" x14ac:dyDescent="0.2">
      <c r="A247" s="132"/>
      <c r="B247" s="141" t="s">
        <v>619</v>
      </c>
      <c r="C247" s="140" t="s">
        <v>620</v>
      </c>
    </row>
    <row r="248" spans="1:3" s="134" customFormat="1" ht="15.75" x14ac:dyDescent="0.2">
      <c r="A248" s="132"/>
      <c r="B248" s="145" t="s">
        <v>621</v>
      </c>
      <c r="C248" s="138" t="s">
        <v>270</v>
      </c>
    </row>
    <row r="249" spans="1:3" s="134" customFormat="1" ht="15.75" x14ac:dyDescent="0.2">
      <c r="A249" s="132"/>
      <c r="B249" s="142"/>
      <c r="C249" s="138"/>
    </row>
    <row r="250" spans="1:3" s="134" customFormat="1" ht="15.75" x14ac:dyDescent="0.2">
      <c r="A250" s="132"/>
      <c r="B250" s="135" t="s">
        <v>622</v>
      </c>
      <c r="C250" s="136" t="s">
        <v>198</v>
      </c>
    </row>
    <row r="251" spans="1:3" s="134" customFormat="1" ht="31.5" x14ac:dyDescent="0.2">
      <c r="A251" s="132"/>
      <c r="B251" s="142" t="s">
        <v>623</v>
      </c>
      <c r="C251" s="138" t="s">
        <v>199</v>
      </c>
    </row>
    <row r="252" spans="1:3" s="134" customFormat="1" ht="15.75" x14ac:dyDescent="0.2">
      <c r="A252" s="132"/>
      <c r="B252" s="141" t="s">
        <v>624</v>
      </c>
      <c r="C252" s="140" t="s">
        <v>625</v>
      </c>
    </row>
    <row r="253" spans="1:3" s="134" customFormat="1" ht="15.75" x14ac:dyDescent="0.2">
      <c r="A253" s="132"/>
      <c r="B253" s="141" t="s">
        <v>626</v>
      </c>
      <c r="C253" s="140" t="s">
        <v>627</v>
      </c>
    </row>
    <row r="254" spans="1:3" s="134" customFormat="1" ht="15.75" x14ac:dyDescent="0.2">
      <c r="A254" s="132"/>
      <c r="B254" s="142" t="s">
        <v>628</v>
      </c>
      <c r="C254" s="138" t="s">
        <v>200</v>
      </c>
    </row>
    <row r="255" spans="1:3" s="134" customFormat="1" ht="15.75" x14ac:dyDescent="0.2">
      <c r="A255" s="132"/>
      <c r="B255" s="141" t="s">
        <v>629</v>
      </c>
      <c r="C255" s="140" t="s">
        <v>630</v>
      </c>
    </row>
    <row r="256" spans="1:3" s="134" customFormat="1" ht="15.75" x14ac:dyDescent="0.2">
      <c r="A256" s="132"/>
      <c r="B256" s="141" t="s">
        <v>631</v>
      </c>
      <c r="C256" s="140" t="s">
        <v>632</v>
      </c>
    </row>
    <row r="257" spans="1:3" s="134" customFormat="1" ht="47.25" x14ac:dyDescent="0.2">
      <c r="A257" s="132"/>
      <c r="B257" s="142" t="s">
        <v>633</v>
      </c>
      <c r="C257" s="138" t="s">
        <v>201</v>
      </c>
    </row>
    <row r="258" spans="1:3" s="134" customFormat="1" ht="15.75" x14ac:dyDescent="0.2">
      <c r="A258" s="132"/>
      <c r="B258" s="141" t="s">
        <v>634</v>
      </c>
      <c r="C258" s="140" t="s">
        <v>635</v>
      </c>
    </row>
    <row r="259" spans="1:3" s="134" customFormat="1" ht="31.5" x14ac:dyDescent="0.2">
      <c r="A259" s="132"/>
      <c r="B259" s="142" t="s">
        <v>636</v>
      </c>
      <c r="C259" s="138" t="s">
        <v>202</v>
      </c>
    </row>
    <row r="260" spans="1:3" s="134" customFormat="1" ht="47.25" x14ac:dyDescent="0.2">
      <c r="A260" s="132"/>
      <c r="B260" s="141" t="s">
        <v>637</v>
      </c>
      <c r="C260" s="140" t="s">
        <v>638</v>
      </c>
    </row>
    <row r="261" spans="1:3" s="134" customFormat="1" ht="15.75" x14ac:dyDescent="0.2">
      <c r="A261" s="132"/>
      <c r="B261" s="142" t="s">
        <v>639</v>
      </c>
      <c r="C261" s="138" t="s">
        <v>203</v>
      </c>
    </row>
    <row r="262" spans="1:3" s="134" customFormat="1" ht="15.75" x14ac:dyDescent="0.2">
      <c r="A262" s="132"/>
      <c r="B262" s="141" t="s">
        <v>640</v>
      </c>
      <c r="C262" s="140" t="s">
        <v>641</v>
      </c>
    </row>
    <row r="263" spans="1:3" s="134" customFormat="1" ht="15.75" x14ac:dyDescent="0.2">
      <c r="A263" s="132"/>
      <c r="B263" s="142" t="s">
        <v>642</v>
      </c>
      <c r="C263" s="138" t="s">
        <v>270</v>
      </c>
    </row>
    <row r="264" spans="1:3" s="134" customFormat="1" ht="15.75" x14ac:dyDescent="0.2">
      <c r="A264" s="132"/>
      <c r="B264" s="141"/>
      <c r="C264" s="140"/>
    </row>
    <row r="265" spans="1:3" s="134" customFormat="1" ht="15.75" x14ac:dyDescent="0.2">
      <c r="A265" s="132"/>
      <c r="B265" s="135" t="s">
        <v>643</v>
      </c>
      <c r="C265" s="136" t="s">
        <v>204</v>
      </c>
    </row>
    <row r="266" spans="1:3" s="134" customFormat="1" ht="15.75" x14ac:dyDescent="0.2">
      <c r="A266" s="132"/>
      <c r="B266" s="142" t="s">
        <v>644</v>
      </c>
      <c r="C266" s="138" t="s">
        <v>205</v>
      </c>
    </row>
    <row r="267" spans="1:3" s="134" customFormat="1" ht="15.75" x14ac:dyDescent="0.2">
      <c r="A267" s="132"/>
      <c r="B267" s="141" t="s">
        <v>645</v>
      </c>
      <c r="C267" s="140" t="s">
        <v>646</v>
      </c>
    </row>
    <row r="268" spans="1:3" s="134" customFormat="1" ht="15.75" x14ac:dyDescent="0.2">
      <c r="A268" s="132"/>
      <c r="B268" s="141"/>
      <c r="C268" s="140"/>
    </row>
    <row r="269" spans="1:3" s="134" customFormat="1" ht="78.75" x14ac:dyDescent="0.2">
      <c r="A269" s="132"/>
      <c r="B269" s="135" t="s">
        <v>647</v>
      </c>
      <c r="C269" s="136" t="s">
        <v>648</v>
      </c>
    </row>
    <row r="270" spans="1:3" s="134" customFormat="1" ht="31.5" x14ac:dyDescent="0.2">
      <c r="A270" s="132"/>
      <c r="B270" s="137" t="s">
        <v>649</v>
      </c>
      <c r="C270" s="138" t="s">
        <v>650</v>
      </c>
    </row>
    <row r="271" spans="1:3" s="134" customFormat="1" ht="47.25" x14ac:dyDescent="0.2">
      <c r="A271" s="132"/>
      <c r="B271" s="139" t="s">
        <v>651</v>
      </c>
      <c r="C271" s="140" t="s">
        <v>652</v>
      </c>
    </row>
    <row r="272" spans="1:3" s="134" customFormat="1" ht="15.75" x14ac:dyDescent="0.2">
      <c r="A272" s="132"/>
      <c r="B272" s="139"/>
      <c r="C272" s="140"/>
    </row>
    <row r="273" spans="1:3" s="134" customFormat="1" ht="15.75" x14ac:dyDescent="0.2">
      <c r="A273" s="132"/>
      <c r="B273" s="135" t="s">
        <v>653</v>
      </c>
      <c r="C273" s="136" t="s">
        <v>654</v>
      </c>
    </row>
    <row r="274" spans="1:3" s="134" customFormat="1" ht="31.5" x14ac:dyDescent="0.2">
      <c r="A274" s="132"/>
      <c r="B274" s="137" t="s">
        <v>655</v>
      </c>
      <c r="C274" s="138" t="s">
        <v>656</v>
      </c>
    </row>
    <row r="275" spans="1:3" s="134" customFormat="1" ht="15.75" x14ac:dyDescent="0.2">
      <c r="A275" s="132"/>
      <c r="B275" s="139" t="s">
        <v>657</v>
      </c>
      <c r="C275" s="140" t="s">
        <v>658</v>
      </c>
    </row>
    <row r="276" spans="1:3" s="134" customFormat="1" ht="15.75" x14ac:dyDescent="0.2">
      <c r="A276" s="132"/>
      <c r="B276" s="139"/>
      <c r="C276" s="140"/>
    </row>
    <row r="277" spans="1:3" s="134" customFormat="1" ht="15.75" x14ac:dyDescent="0.2">
      <c r="A277" s="132"/>
      <c r="B277" s="135" t="s">
        <v>659</v>
      </c>
      <c r="C277" s="136" t="s">
        <v>660</v>
      </c>
    </row>
    <row r="278" spans="1:3" s="134" customFormat="1" ht="31.5" x14ac:dyDescent="0.2">
      <c r="A278" s="132"/>
      <c r="B278" s="137" t="s">
        <v>661</v>
      </c>
      <c r="C278" s="138" t="s">
        <v>662</v>
      </c>
    </row>
    <row r="279" spans="1:3" s="134" customFormat="1" ht="31.5" x14ac:dyDescent="0.2">
      <c r="A279" s="132"/>
      <c r="B279" s="139" t="s">
        <v>663</v>
      </c>
      <c r="C279" s="140" t="s">
        <v>664</v>
      </c>
    </row>
    <row r="280" spans="1:3" s="134" customFormat="1" ht="15.75" x14ac:dyDescent="0.2">
      <c r="A280" s="132"/>
      <c r="B280" s="139"/>
      <c r="C280" s="140"/>
    </row>
    <row r="281" spans="1:3" s="134" customFormat="1" ht="15.75" x14ac:dyDescent="0.2">
      <c r="A281" s="132"/>
      <c r="B281" s="135" t="s">
        <v>665</v>
      </c>
      <c r="C281" s="136" t="s">
        <v>233</v>
      </c>
    </row>
    <row r="282" spans="1:3" s="134" customFormat="1" ht="15.75" x14ac:dyDescent="0.2">
      <c r="A282" s="132"/>
      <c r="B282" s="142" t="s">
        <v>666</v>
      </c>
      <c r="C282" s="138" t="s">
        <v>234</v>
      </c>
    </row>
    <row r="283" spans="1:3" s="134" customFormat="1" ht="31.5" x14ac:dyDescent="0.2">
      <c r="A283" s="132"/>
      <c r="B283" s="141" t="s">
        <v>667</v>
      </c>
      <c r="C283" s="140" t="s">
        <v>235</v>
      </c>
    </row>
    <row r="284" spans="1:3" s="134" customFormat="1" ht="15.75" x14ac:dyDescent="0.2">
      <c r="A284" s="132"/>
      <c r="B284" s="142"/>
      <c r="C284" s="138"/>
    </row>
    <row r="285" spans="1:3" s="134" customFormat="1" ht="31.5" x14ac:dyDescent="0.2">
      <c r="A285" s="132"/>
      <c r="B285" s="135" t="s">
        <v>668</v>
      </c>
      <c r="C285" s="136" t="s">
        <v>669</v>
      </c>
    </row>
    <row r="286" spans="1:3" s="134" customFormat="1" ht="47.25" x14ac:dyDescent="0.2">
      <c r="A286" s="132"/>
      <c r="B286" s="137" t="s">
        <v>670</v>
      </c>
      <c r="C286" s="138" t="s">
        <v>671</v>
      </c>
    </row>
    <row r="287" spans="1:3" s="134" customFormat="1" ht="63" x14ac:dyDescent="0.2">
      <c r="A287" s="132"/>
      <c r="B287" s="139" t="s">
        <v>672</v>
      </c>
      <c r="C287" s="140" t="s">
        <v>673</v>
      </c>
    </row>
    <row r="288" spans="1:3" s="134" customFormat="1" ht="15.75" x14ac:dyDescent="0.2">
      <c r="A288" s="132"/>
      <c r="B288" s="139"/>
      <c r="C288" s="140"/>
    </row>
    <row r="289" spans="1:3" s="134" customFormat="1" ht="15.75" x14ac:dyDescent="0.2">
      <c r="A289" s="132"/>
      <c r="B289" s="135" t="s">
        <v>674</v>
      </c>
      <c r="C289" s="136" t="s">
        <v>675</v>
      </c>
    </row>
    <row r="290" spans="1:3" s="134" customFormat="1" ht="47.25" x14ac:dyDescent="0.2">
      <c r="A290" s="132"/>
      <c r="B290" s="137" t="s">
        <v>676</v>
      </c>
      <c r="C290" s="138" t="s">
        <v>677</v>
      </c>
    </row>
    <row r="291" spans="1:3" s="134" customFormat="1" ht="15.75" x14ac:dyDescent="0.2">
      <c r="A291" s="132"/>
      <c r="B291" s="139" t="s">
        <v>678</v>
      </c>
      <c r="C291" s="140" t="s">
        <v>679</v>
      </c>
    </row>
    <row r="292" spans="1:3" s="134" customFormat="1" ht="15.75" x14ac:dyDescent="0.2">
      <c r="A292" s="132"/>
      <c r="B292" s="139"/>
      <c r="C292" s="140"/>
    </row>
    <row r="293" spans="1:3" s="134" customFormat="1" ht="15.75" x14ac:dyDescent="0.2">
      <c r="A293" s="132"/>
      <c r="B293" s="135" t="s">
        <v>680</v>
      </c>
      <c r="C293" s="136" t="s">
        <v>236</v>
      </c>
    </row>
    <row r="294" spans="1:3" s="134" customFormat="1" ht="63" x14ac:dyDescent="0.2">
      <c r="A294" s="132"/>
      <c r="B294" s="142" t="s">
        <v>681</v>
      </c>
      <c r="C294" s="138" t="s">
        <v>237</v>
      </c>
    </row>
    <row r="295" spans="1:3" s="134" customFormat="1" ht="15.75" x14ac:dyDescent="0.2">
      <c r="A295" s="132"/>
      <c r="B295" s="141" t="s">
        <v>682</v>
      </c>
      <c r="C295" s="140" t="s">
        <v>683</v>
      </c>
    </row>
    <row r="296" spans="1:3" s="134" customFormat="1" ht="15.75" x14ac:dyDescent="0.2">
      <c r="A296" s="132"/>
      <c r="B296" s="150"/>
      <c r="C296" s="150"/>
    </row>
    <row r="297" spans="1:3" s="134" customFormat="1" ht="15.75" x14ac:dyDescent="0.2">
      <c r="A297" s="132"/>
      <c r="B297" s="135" t="s">
        <v>684</v>
      </c>
      <c r="C297" s="136" t="s">
        <v>685</v>
      </c>
    </row>
    <row r="298" spans="1:3" s="134" customFormat="1" ht="15.75" x14ac:dyDescent="0.2">
      <c r="A298" s="132"/>
      <c r="B298" s="142" t="s">
        <v>686</v>
      </c>
      <c r="C298" s="138" t="s">
        <v>687</v>
      </c>
    </row>
    <row r="299" spans="1:3" s="134" customFormat="1" ht="31.5" x14ac:dyDescent="0.2">
      <c r="A299" s="132"/>
      <c r="B299" s="141" t="s">
        <v>688</v>
      </c>
      <c r="C299" s="140" t="s">
        <v>689</v>
      </c>
    </row>
    <row r="300" spans="1:3" s="134" customFormat="1" ht="15.75" x14ac:dyDescent="0.2">
      <c r="A300" s="132"/>
      <c r="B300" s="141"/>
      <c r="C300" s="140"/>
    </row>
    <row r="301" spans="1:3" s="134" customFormat="1" ht="15.75" x14ac:dyDescent="0.2">
      <c r="A301" s="132"/>
      <c r="B301" s="135" t="s">
        <v>690</v>
      </c>
      <c r="C301" s="136" t="s">
        <v>691</v>
      </c>
    </row>
    <row r="302" spans="1:3" s="134" customFormat="1" ht="31.5" x14ac:dyDescent="0.2">
      <c r="A302" s="132"/>
      <c r="B302" s="137" t="s">
        <v>692</v>
      </c>
      <c r="C302" s="138" t="s">
        <v>693</v>
      </c>
    </row>
    <row r="303" spans="1:3" s="134" customFormat="1" ht="15.75" x14ac:dyDescent="0.2">
      <c r="A303" s="132"/>
      <c r="B303" s="139" t="s">
        <v>694</v>
      </c>
      <c r="C303" s="140" t="s">
        <v>695</v>
      </c>
    </row>
    <row r="304" spans="1:3" s="134" customFormat="1" ht="15.75" x14ac:dyDescent="0.2">
      <c r="A304" s="132"/>
      <c r="B304" s="139" t="s">
        <v>696</v>
      </c>
      <c r="C304" s="140" t="s">
        <v>697</v>
      </c>
    </row>
    <row r="305" spans="1:3" s="134" customFormat="1" ht="15.75" x14ac:dyDescent="0.2">
      <c r="A305" s="132"/>
      <c r="B305" s="139"/>
      <c r="C305" s="140"/>
    </row>
    <row r="306" spans="1:3" s="134" customFormat="1" ht="15.75" x14ac:dyDescent="0.2">
      <c r="A306" s="132"/>
      <c r="B306" s="135" t="s">
        <v>698</v>
      </c>
      <c r="C306" s="136" t="s">
        <v>699</v>
      </c>
    </row>
    <row r="307" spans="1:3" s="134" customFormat="1" ht="47.25" x14ac:dyDescent="0.2">
      <c r="A307" s="132"/>
      <c r="B307" s="137" t="s">
        <v>700</v>
      </c>
      <c r="C307" s="138" t="s">
        <v>701</v>
      </c>
    </row>
    <row r="308" spans="1:3" s="134" customFormat="1" ht="63" x14ac:dyDescent="0.2">
      <c r="A308" s="132"/>
      <c r="B308" s="139" t="s">
        <v>702</v>
      </c>
      <c r="C308" s="140" t="s">
        <v>703</v>
      </c>
    </row>
    <row r="309" spans="1:3" s="134" customFormat="1" ht="15.75" x14ac:dyDescent="0.2">
      <c r="A309" s="132"/>
      <c r="B309" s="139"/>
      <c r="C309" s="140"/>
    </row>
    <row r="310" spans="1:3" s="134" customFormat="1" ht="15.75" x14ac:dyDescent="0.2">
      <c r="A310" s="132"/>
      <c r="B310" s="135" t="s">
        <v>704</v>
      </c>
      <c r="C310" s="136" t="s">
        <v>705</v>
      </c>
    </row>
    <row r="311" spans="1:3" s="134" customFormat="1" ht="31.5" x14ac:dyDescent="0.2">
      <c r="A311" s="132"/>
      <c r="B311" s="137" t="s">
        <v>706</v>
      </c>
      <c r="C311" s="138" t="s">
        <v>707</v>
      </c>
    </row>
    <row r="312" spans="1:3" s="134" customFormat="1" ht="31.5" x14ac:dyDescent="0.2">
      <c r="A312" s="132"/>
      <c r="B312" s="139" t="s">
        <v>708</v>
      </c>
      <c r="C312" s="140" t="s">
        <v>709</v>
      </c>
    </row>
    <row r="313" spans="1:3" s="134" customFormat="1" ht="15.75" x14ac:dyDescent="0.2">
      <c r="A313" s="132"/>
      <c r="B313" s="139"/>
      <c r="C313" s="140"/>
    </row>
    <row r="314" spans="1:3" s="134" customFormat="1" ht="15.75" x14ac:dyDescent="0.2">
      <c r="A314" s="132"/>
      <c r="B314" s="135" t="s">
        <v>710</v>
      </c>
      <c r="C314" s="136" t="s">
        <v>711</v>
      </c>
    </row>
    <row r="315" spans="1:3" s="134" customFormat="1" ht="31.5" x14ac:dyDescent="0.2">
      <c r="A315" s="132"/>
      <c r="B315" s="137" t="s">
        <v>712</v>
      </c>
      <c r="C315" s="138" t="s">
        <v>713</v>
      </c>
    </row>
    <row r="316" spans="1:3" s="134" customFormat="1" ht="31.5" x14ac:dyDescent="0.2">
      <c r="A316" s="132"/>
      <c r="B316" s="139" t="s">
        <v>714</v>
      </c>
      <c r="C316" s="140" t="s">
        <v>715</v>
      </c>
    </row>
    <row r="317" spans="1:3" s="134" customFormat="1" ht="15.75" x14ac:dyDescent="0.2">
      <c r="A317" s="132"/>
      <c r="B317" s="139"/>
      <c r="C317" s="140"/>
    </row>
    <row r="318" spans="1:3" s="134" customFormat="1" ht="15.75" x14ac:dyDescent="0.2">
      <c r="A318" s="132"/>
      <c r="B318" s="135" t="s">
        <v>716</v>
      </c>
      <c r="C318" s="136" t="s">
        <v>717</v>
      </c>
    </row>
    <row r="319" spans="1:3" s="134" customFormat="1" ht="31.5" x14ac:dyDescent="0.2">
      <c r="A319" s="132"/>
      <c r="B319" s="137" t="s">
        <v>718</v>
      </c>
      <c r="C319" s="138" t="s">
        <v>719</v>
      </c>
    </row>
    <row r="320" spans="1:3" s="134" customFormat="1" ht="31.5" x14ac:dyDescent="0.2">
      <c r="A320" s="132"/>
      <c r="B320" s="139" t="s">
        <v>720</v>
      </c>
      <c r="C320" s="140" t="s">
        <v>721</v>
      </c>
    </row>
    <row r="321" spans="1:3" s="134" customFormat="1" ht="15.75" x14ac:dyDescent="0.2">
      <c r="A321" s="132"/>
      <c r="B321" s="139"/>
      <c r="C321" s="140"/>
    </row>
    <row r="322" spans="1:3" s="134" customFormat="1" ht="15.75" x14ac:dyDescent="0.2">
      <c r="A322" s="132"/>
      <c r="B322" s="135" t="s">
        <v>722</v>
      </c>
      <c r="C322" s="136" t="s">
        <v>723</v>
      </c>
    </row>
    <row r="323" spans="1:3" s="134" customFormat="1" ht="31.5" x14ac:dyDescent="0.2">
      <c r="A323" s="132"/>
      <c r="B323" s="137" t="s">
        <v>724</v>
      </c>
      <c r="C323" s="138" t="s">
        <v>725</v>
      </c>
    </row>
    <row r="324" spans="1:3" s="134" customFormat="1" ht="31.5" x14ac:dyDescent="0.2">
      <c r="A324" s="132"/>
      <c r="B324" s="139" t="s">
        <v>726</v>
      </c>
      <c r="C324" s="140" t="s">
        <v>727</v>
      </c>
    </row>
    <row r="325" spans="1:3" s="134" customFormat="1" ht="15.75" x14ac:dyDescent="0.2">
      <c r="A325" s="132"/>
      <c r="B325" s="139"/>
      <c r="C325" s="140"/>
    </row>
    <row r="326" spans="1:3" s="134" customFormat="1" ht="15.75" x14ac:dyDescent="0.2">
      <c r="A326" s="132"/>
      <c r="B326" s="135" t="s">
        <v>728</v>
      </c>
      <c r="C326" s="136" t="s">
        <v>729</v>
      </c>
    </row>
    <row r="327" spans="1:3" s="134" customFormat="1" ht="31.5" x14ac:dyDescent="0.2">
      <c r="A327" s="132"/>
      <c r="B327" s="137" t="s">
        <v>730</v>
      </c>
      <c r="C327" s="138" t="s">
        <v>731</v>
      </c>
    </row>
    <row r="328" spans="1:3" s="134" customFormat="1" ht="31.5" x14ac:dyDescent="0.2">
      <c r="A328" s="132"/>
      <c r="B328" s="139" t="s">
        <v>732</v>
      </c>
      <c r="C328" s="140" t="s">
        <v>733</v>
      </c>
    </row>
    <row r="329" spans="1:3" s="134" customFormat="1" ht="15.75" x14ac:dyDescent="0.2">
      <c r="A329" s="132"/>
      <c r="B329" s="139"/>
      <c r="C329" s="140"/>
    </row>
    <row r="330" spans="1:3" s="134" customFormat="1" ht="31.5" x14ac:dyDescent="0.2">
      <c r="A330" s="132"/>
      <c r="B330" s="135" t="s">
        <v>734</v>
      </c>
      <c r="C330" s="136" t="s">
        <v>735</v>
      </c>
    </row>
    <row r="331" spans="1:3" s="134" customFormat="1" ht="15.75" x14ac:dyDescent="0.2">
      <c r="A331" s="132"/>
      <c r="B331" s="137" t="s">
        <v>736</v>
      </c>
      <c r="C331" s="138" t="s">
        <v>737</v>
      </c>
    </row>
    <row r="332" spans="1:3" s="134" customFormat="1" ht="63" x14ac:dyDescent="0.2">
      <c r="A332" s="132"/>
      <c r="B332" s="139" t="s">
        <v>738</v>
      </c>
      <c r="C332" s="140" t="s">
        <v>739</v>
      </c>
    </row>
    <row r="333" spans="1:3" s="134" customFormat="1" ht="15.75" x14ac:dyDescent="0.2">
      <c r="A333" s="132"/>
      <c r="B333" s="139"/>
      <c r="C333" s="140"/>
    </row>
    <row r="334" spans="1:3" s="134" customFormat="1" ht="31.5" x14ac:dyDescent="0.2">
      <c r="A334" s="132"/>
      <c r="B334" s="135" t="s">
        <v>740</v>
      </c>
      <c r="C334" s="136" t="s">
        <v>206</v>
      </c>
    </row>
    <row r="335" spans="1:3" s="134" customFormat="1" ht="31.5" x14ac:dyDescent="0.2">
      <c r="A335" s="132"/>
      <c r="B335" s="142" t="s">
        <v>741</v>
      </c>
      <c r="C335" s="138" t="s">
        <v>207</v>
      </c>
    </row>
    <row r="336" spans="1:3" s="134" customFormat="1" ht="15.75" x14ac:dyDescent="0.2">
      <c r="A336" s="132"/>
      <c r="B336" s="141" t="s">
        <v>742</v>
      </c>
      <c r="C336" s="140" t="s">
        <v>208</v>
      </c>
    </row>
    <row r="337" spans="1:3" s="134" customFormat="1" ht="31.5" x14ac:dyDescent="0.2">
      <c r="A337" s="132"/>
      <c r="B337" s="141" t="s">
        <v>743</v>
      </c>
      <c r="C337" s="140" t="s">
        <v>744</v>
      </c>
    </row>
    <row r="338" spans="1:3" s="134" customFormat="1" ht="15.75" x14ac:dyDescent="0.2">
      <c r="A338" s="132"/>
      <c r="B338" s="141"/>
      <c r="C338" s="140"/>
    </row>
    <row r="339" spans="1:3" s="134" customFormat="1" ht="15.75" x14ac:dyDescent="0.2">
      <c r="A339" s="132"/>
      <c r="B339" s="135" t="s">
        <v>745</v>
      </c>
      <c r="C339" s="136" t="s">
        <v>209</v>
      </c>
    </row>
    <row r="340" spans="1:3" s="134" customFormat="1" ht="15.75" x14ac:dyDescent="0.2">
      <c r="A340" s="132"/>
      <c r="B340" s="142" t="s">
        <v>746</v>
      </c>
      <c r="C340" s="138" t="s">
        <v>210</v>
      </c>
    </row>
    <row r="341" spans="1:3" s="134" customFormat="1" ht="31.5" x14ac:dyDescent="0.2">
      <c r="A341" s="132"/>
      <c r="B341" s="141" t="s">
        <v>747</v>
      </c>
      <c r="C341" s="140" t="s">
        <v>748</v>
      </c>
    </row>
    <row r="342" spans="1:3" s="134" customFormat="1" ht="31.5" x14ac:dyDescent="0.2">
      <c r="A342" s="132"/>
      <c r="B342" s="141" t="s">
        <v>749</v>
      </c>
      <c r="C342" s="144" t="s">
        <v>750</v>
      </c>
    </row>
    <row r="343" spans="1:3" s="134" customFormat="1" ht="15.75" x14ac:dyDescent="0.2">
      <c r="A343" s="132"/>
      <c r="B343" s="145" t="s">
        <v>751</v>
      </c>
      <c r="C343" s="138" t="s">
        <v>270</v>
      </c>
    </row>
    <row r="344" spans="1:3" s="134" customFormat="1" ht="15.75" x14ac:dyDescent="0.2">
      <c r="A344" s="132"/>
      <c r="B344" s="145"/>
      <c r="C344" s="138"/>
    </row>
    <row r="345" spans="1:3" s="134" customFormat="1" ht="15.75" x14ac:dyDescent="0.2">
      <c r="A345" s="132"/>
      <c r="B345" s="135" t="s">
        <v>752</v>
      </c>
      <c r="C345" s="136" t="s">
        <v>753</v>
      </c>
    </row>
    <row r="346" spans="1:3" s="134" customFormat="1" ht="47.25" x14ac:dyDescent="0.2">
      <c r="A346" s="132"/>
      <c r="B346" s="142" t="s">
        <v>754</v>
      </c>
      <c r="C346" s="138" t="s">
        <v>755</v>
      </c>
    </row>
    <row r="347" spans="1:3" s="134" customFormat="1" ht="15.75" x14ac:dyDescent="0.2">
      <c r="A347" s="132"/>
      <c r="B347" s="141" t="s">
        <v>756</v>
      </c>
      <c r="C347" s="140" t="s">
        <v>757</v>
      </c>
    </row>
    <row r="348" spans="1:3" s="134" customFormat="1" ht="31.5" x14ac:dyDescent="0.2">
      <c r="A348" s="132"/>
      <c r="B348" s="141" t="s">
        <v>758</v>
      </c>
      <c r="C348" s="140" t="s">
        <v>759</v>
      </c>
    </row>
    <row r="349" spans="1:3" s="134" customFormat="1" ht="15.75" x14ac:dyDescent="0.2">
      <c r="A349" s="132"/>
      <c r="B349" s="141"/>
      <c r="C349" s="140"/>
    </row>
    <row r="350" spans="1:3" s="134" customFormat="1" ht="31.5" x14ac:dyDescent="0.2">
      <c r="A350" s="132"/>
      <c r="B350" s="135" t="s">
        <v>760</v>
      </c>
      <c r="C350" s="136" t="s">
        <v>761</v>
      </c>
    </row>
    <row r="351" spans="1:3" s="134" customFormat="1" ht="31.5" x14ac:dyDescent="0.2">
      <c r="A351" s="132"/>
      <c r="B351" s="142" t="s">
        <v>762</v>
      </c>
      <c r="C351" s="138" t="s">
        <v>763</v>
      </c>
    </row>
    <row r="352" spans="1:3" s="134" customFormat="1" ht="15.75" x14ac:dyDescent="0.2">
      <c r="A352" s="132"/>
      <c r="B352" s="141" t="s">
        <v>764</v>
      </c>
      <c r="C352" s="140" t="s">
        <v>765</v>
      </c>
    </row>
    <row r="353" spans="1:3" s="134" customFormat="1" ht="15.75" x14ac:dyDescent="0.2">
      <c r="A353" s="132"/>
      <c r="B353" s="141"/>
      <c r="C353" s="140"/>
    </row>
    <row r="354" spans="1:3" s="134" customFormat="1" ht="15.75" x14ac:dyDescent="0.2">
      <c r="A354" s="132"/>
      <c r="B354" s="135" t="s">
        <v>766</v>
      </c>
      <c r="C354" s="136" t="s">
        <v>212</v>
      </c>
    </row>
    <row r="355" spans="1:3" s="134" customFormat="1" ht="31.5" x14ac:dyDescent="0.2">
      <c r="A355" s="132"/>
      <c r="B355" s="142" t="s">
        <v>767</v>
      </c>
      <c r="C355" s="138" t="s">
        <v>238</v>
      </c>
    </row>
    <row r="356" spans="1:3" s="134" customFormat="1" ht="15.75" x14ac:dyDescent="0.2">
      <c r="A356" s="132"/>
      <c r="B356" s="141" t="s">
        <v>768</v>
      </c>
      <c r="C356" s="140" t="s">
        <v>769</v>
      </c>
    </row>
    <row r="357" spans="1:3" s="134" customFormat="1" ht="15.75" x14ac:dyDescent="0.2">
      <c r="A357" s="132"/>
      <c r="B357" s="141" t="s">
        <v>770</v>
      </c>
      <c r="C357" s="140" t="s">
        <v>771</v>
      </c>
    </row>
    <row r="358" spans="1:3" s="134" customFormat="1" ht="31.5" x14ac:dyDescent="0.2">
      <c r="A358" s="132"/>
      <c r="B358" s="141" t="s">
        <v>772</v>
      </c>
      <c r="C358" s="140" t="s">
        <v>773</v>
      </c>
    </row>
    <row r="359" spans="1:3" s="134" customFormat="1" ht="31.5" x14ac:dyDescent="0.2">
      <c r="A359" s="132"/>
      <c r="B359" s="141" t="s">
        <v>774</v>
      </c>
      <c r="C359" s="140" t="s">
        <v>775</v>
      </c>
    </row>
    <row r="360" spans="1:3" s="134" customFormat="1" ht="31.5" x14ac:dyDescent="0.2">
      <c r="A360" s="132"/>
      <c r="B360" s="142" t="s">
        <v>776</v>
      </c>
      <c r="C360" s="138" t="s">
        <v>239</v>
      </c>
    </row>
    <row r="361" spans="1:3" s="134" customFormat="1" ht="15.75" x14ac:dyDescent="0.2">
      <c r="A361" s="132"/>
      <c r="B361" s="141" t="s">
        <v>777</v>
      </c>
      <c r="C361" s="140" t="s">
        <v>589</v>
      </c>
    </row>
    <row r="362" spans="1:3" s="134" customFormat="1" ht="15.75" x14ac:dyDescent="0.2">
      <c r="A362" s="132"/>
      <c r="B362" s="142" t="s">
        <v>778</v>
      </c>
      <c r="C362" s="138" t="s">
        <v>270</v>
      </c>
    </row>
    <row r="363" spans="1:3" s="134" customFormat="1" ht="15.75" x14ac:dyDescent="0.2">
      <c r="A363" s="132"/>
      <c r="B363" s="141"/>
      <c r="C363" s="140"/>
    </row>
    <row r="364" spans="1:3" s="134" customFormat="1" ht="31.5" x14ac:dyDescent="0.2">
      <c r="A364" s="132"/>
      <c r="B364" s="135" t="s">
        <v>779</v>
      </c>
      <c r="C364" s="136" t="s">
        <v>780</v>
      </c>
    </row>
    <row r="365" spans="1:3" s="134" customFormat="1" ht="47.25" x14ac:dyDescent="0.2">
      <c r="A365" s="132"/>
      <c r="B365" s="142" t="s">
        <v>781</v>
      </c>
      <c r="C365" s="138" t="s">
        <v>782</v>
      </c>
    </row>
    <row r="366" spans="1:3" s="134" customFormat="1" ht="31.5" x14ac:dyDescent="0.2">
      <c r="A366" s="132"/>
      <c r="B366" s="141" t="s">
        <v>783</v>
      </c>
      <c r="C366" s="140" t="s">
        <v>784</v>
      </c>
    </row>
    <row r="367" spans="1:3" s="134" customFormat="1" ht="15.75" x14ac:dyDescent="0.2">
      <c r="A367" s="132"/>
      <c r="B367" s="141"/>
      <c r="C367" s="140"/>
    </row>
    <row r="368" spans="1:3" s="134" customFormat="1" ht="15.75" x14ac:dyDescent="0.2">
      <c r="A368" s="132"/>
      <c r="B368" s="135" t="s">
        <v>785</v>
      </c>
      <c r="C368" s="136" t="s">
        <v>211</v>
      </c>
    </row>
    <row r="369" spans="1:3" s="134" customFormat="1" ht="47.25" x14ac:dyDescent="0.2">
      <c r="A369" s="132"/>
      <c r="B369" s="142" t="s">
        <v>786</v>
      </c>
      <c r="C369" s="138" t="s">
        <v>787</v>
      </c>
    </row>
    <row r="370" spans="1:3" s="134" customFormat="1" ht="15.75" x14ac:dyDescent="0.2">
      <c r="A370" s="132"/>
      <c r="B370" s="141" t="s">
        <v>788</v>
      </c>
      <c r="C370" s="140" t="s">
        <v>789</v>
      </c>
    </row>
    <row r="371" spans="1:3" s="134" customFormat="1" ht="15.75" x14ac:dyDescent="0.2">
      <c r="A371" s="132"/>
      <c r="B371" s="133"/>
      <c r="C371" s="133"/>
    </row>
    <row r="372" spans="1:3" ht="82.9" customHeight="1" x14ac:dyDescent="0.2">
      <c r="B372" s="162" t="s">
        <v>790</v>
      </c>
      <c r="C372" s="162"/>
    </row>
  </sheetData>
  <sheetProtection insertRows="0" deleteRows="0"/>
  <mergeCells count="3">
    <mergeCell ref="B1:C1"/>
    <mergeCell ref="B2:C2"/>
    <mergeCell ref="B372:C372"/>
  </mergeCells>
  <printOptions horizontalCentered="1"/>
  <pageMargins left="0.31496062992125984" right="0.31496062992125984" top="0.59055118110236227" bottom="0.59055118110236227" header="0.31496062992125984" footer="0.31496062992125984"/>
  <pageSetup paperSize="9" orientation="portrait" r:id="rId1"/>
  <headerFoot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40"/>
  <sheetViews>
    <sheetView workbookViewId="0"/>
  </sheetViews>
  <sheetFormatPr defaultRowHeight="12.75" x14ac:dyDescent="0.2"/>
  <cols>
    <col min="1" max="1" width="13.42578125" customWidth="1"/>
    <col min="3" max="3" width="9" customWidth="1"/>
  </cols>
  <sheetData>
    <row r="1" spans="1:3" x14ac:dyDescent="0.2">
      <c r="A1" s="58">
        <v>2</v>
      </c>
      <c r="B1" s="58">
        <v>2</v>
      </c>
      <c r="C1" s="76">
        <f>SUM(C11:C40)</f>
        <v>1</v>
      </c>
    </row>
    <row r="2" spans="1:3" x14ac:dyDescent="0.2">
      <c r="A2" s="17" t="s">
        <v>15</v>
      </c>
    </row>
    <row r="3" spans="1:3" x14ac:dyDescent="0.2">
      <c r="A3" s="17" t="s">
        <v>16</v>
      </c>
    </row>
    <row r="6" spans="1:3" x14ac:dyDescent="0.2">
      <c r="A6" s="17" t="s">
        <v>17</v>
      </c>
    </row>
    <row r="7" spans="1:3" x14ac:dyDescent="0.2">
      <c r="A7" s="17" t="s">
        <v>18</v>
      </c>
    </row>
    <row r="10" spans="1:3" x14ac:dyDescent="0.2">
      <c r="A10" s="77"/>
      <c r="B10" s="78"/>
      <c r="C10" s="79"/>
    </row>
    <row r="11" spans="1:3" x14ac:dyDescent="0.2">
      <c r="A11" s="80"/>
      <c r="B11" s="80" t="s">
        <v>63</v>
      </c>
      <c r="C11" s="76">
        <v>1</v>
      </c>
    </row>
    <row r="12" spans="1:3" x14ac:dyDescent="0.2">
      <c r="A12" s="80"/>
      <c r="B12" s="80" t="s">
        <v>64</v>
      </c>
      <c r="C12" s="76"/>
    </row>
    <row r="13" spans="1:3" x14ac:dyDescent="0.2">
      <c r="A13" s="80"/>
      <c r="B13" s="80" t="s">
        <v>65</v>
      </c>
      <c r="C13" s="76"/>
    </row>
    <row r="14" spans="1:3" x14ac:dyDescent="0.2">
      <c r="A14" s="80"/>
      <c r="B14" s="80" t="s">
        <v>66</v>
      </c>
      <c r="C14" s="76"/>
    </row>
    <row r="15" spans="1:3" x14ac:dyDescent="0.2">
      <c r="A15" s="80"/>
      <c r="B15" s="80" t="s">
        <v>67</v>
      </c>
      <c r="C15" s="76"/>
    </row>
    <row r="16" spans="1:3" x14ac:dyDescent="0.2">
      <c r="A16" s="80"/>
      <c r="B16" s="80" t="s">
        <v>68</v>
      </c>
      <c r="C16" s="76"/>
    </row>
    <row r="17" spans="1:3" x14ac:dyDescent="0.2">
      <c r="A17" s="80"/>
      <c r="B17" s="80" t="s">
        <v>69</v>
      </c>
      <c r="C17" s="76"/>
    </row>
    <row r="18" spans="1:3" x14ac:dyDescent="0.2">
      <c r="A18" s="80"/>
      <c r="B18" s="80" t="s">
        <v>70</v>
      </c>
      <c r="C18" s="76"/>
    </row>
    <row r="19" spans="1:3" x14ac:dyDescent="0.2">
      <c r="A19" s="80"/>
      <c r="B19" s="80" t="s">
        <v>71</v>
      </c>
      <c r="C19" s="76"/>
    </row>
    <row r="20" spans="1:3" x14ac:dyDescent="0.2">
      <c r="A20" s="80"/>
      <c r="B20" s="80" t="s">
        <v>72</v>
      </c>
      <c r="C20" s="76"/>
    </row>
    <row r="21" spans="1:3" x14ac:dyDescent="0.2">
      <c r="A21" s="80"/>
      <c r="B21" s="80" t="s">
        <v>73</v>
      </c>
      <c r="C21" s="76"/>
    </row>
    <row r="22" spans="1:3" x14ac:dyDescent="0.2">
      <c r="A22" s="80"/>
      <c r="B22" s="80" t="s">
        <v>74</v>
      </c>
      <c r="C22" s="76"/>
    </row>
    <row r="23" spans="1:3" x14ac:dyDescent="0.2">
      <c r="A23" s="80"/>
      <c r="B23" s="80" t="s">
        <v>75</v>
      </c>
      <c r="C23" s="76"/>
    </row>
    <row r="24" spans="1:3" x14ac:dyDescent="0.2">
      <c r="A24" s="80"/>
      <c r="B24" s="80" t="s">
        <v>76</v>
      </c>
      <c r="C24" s="76"/>
    </row>
    <row r="25" spans="1:3" x14ac:dyDescent="0.2">
      <c r="A25" s="80"/>
      <c r="B25" s="80" t="s">
        <v>77</v>
      </c>
      <c r="C25" s="76"/>
    </row>
    <row r="26" spans="1:3" x14ac:dyDescent="0.2">
      <c r="A26" s="80"/>
      <c r="B26" s="80" t="s">
        <v>78</v>
      </c>
      <c r="C26" s="76"/>
    </row>
    <row r="27" spans="1:3" x14ac:dyDescent="0.2">
      <c r="A27" s="80"/>
      <c r="B27" s="80" t="s">
        <v>79</v>
      </c>
      <c r="C27" s="76"/>
    </row>
    <row r="28" spans="1:3" x14ac:dyDescent="0.2">
      <c r="A28" s="80"/>
      <c r="B28" s="80" t="s">
        <v>80</v>
      </c>
      <c r="C28" s="76"/>
    </row>
    <row r="29" spans="1:3" x14ac:dyDescent="0.2">
      <c r="A29" s="80"/>
      <c r="B29" s="80" t="s">
        <v>81</v>
      </c>
      <c r="C29" s="76"/>
    </row>
    <row r="30" spans="1:3" x14ac:dyDescent="0.2">
      <c r="A30" s="80"/>
      <c r="B30" s="80" t="s">
        <v>82</v>
      </c>
      <c r="C30" s="76"/>
    </row>
    <row r="31" spans="1:3" x14ac:dyDescent="0.2">
      <c r="A31" s="80"/>
      <c r="B31" s="80" t="s">
        <v>83</v>
      </c>
      <c r="C31" s="76"/>
    </row>
    <row r="32" spans="1:3" x14ac:dyDescent="0.2">
      <c r="A32" s="80"/>
      <c r="B32" s="80" t="s">
        <v>84</v>
      </c>
      <c r="C32" s="76"/>
    </row>
    <row r="33" spans="1:3" x14ac:dyDescent="0.2">
      <c r="A33" s="80"/>
      <c r="B33" s="80" t="s">
        <v>85</v>
      </c>
      <c r="C33" s="76"/>
    </row>
    <row r="34" spans="1:3" x14ac:dyDescent="0.2">
      <c r="A34" s="80"/>
      <c r="B34" s="80" t="s">
        <v>86</v>
      </c>
      <c r="C34" s="76"/>
    </row>
    <row r="35" spans="1:3" x14ac:dyDescent="0.2">
      <c r="B35" t="s">
        <v>87</v>
      </c>
      <c r="C35" s="76"/>
    </row>
    <row r="36" spans="1:3" x14ac:dyDescent="0.2">
      <c r="B36" t="s">
        <v>88</v>
      </c>
      <c r="C36" s="76"/>
    </row>
    <row r="37" spans="1:3" x14ac:dyDescent="0.2">
      <c r="B37" t="s">
        <v>89</v>
      </c>
      <c r="C37" s="76"/>
    </row>
    <row r="38" spans="1:3" x14ac:dyDescent="0.2">
      <c r="B38" t="s">
        <v>90</v>
      </c>
      <c r="C38" s="76"/>
    </row>
    <row r="39" spans="1:3" x14ac:dyDescent="0.2">
      <c r="B39" t="s">
        <v>91</v>
      </c>
      <c r="C39" s="76"/>
    </row>
    <row r="40" spans="1:3" x14ac:dyDescent="0.2">
      <c r="B40" t="s">
        <v>92</v>
      </c>
      <c r="C40" s="76"/>
    </row>
  </sheetData>
  <sheetProtection sheet="1" objects="1" scenarios="1"/>
  <dataValidations count="2">
    <dataValidation type="whole" allowBlank="1" showInputMessage="1" showErrorMessage="1" sqref="A1">
      <formula1>1</formula1>
      <formula2>2</formula2>
    </dataValidation>
    <dataValidation type="whole" allowBlank="1" showInputMessage="1" showErrorMessage="1" sqref="B1">
      <formula1>0</formula1>
      <formula2>2</formula2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11"/>
  <dimension ref="A1:J85"/>
  <sheetViews>
    <sheetView topLeftCell="B4" zoomScaleNormal="100" workbookViewId="0">
      <pane xSplit="3" ySplit="10" topLeftCell="E14" activePane="bottomRight" state="frozen"/>
      <selection activeCell="B4" sqref="B4"/>
      <selection pane="topRight" activeCell="E4" sqref="E4"/>
      <selection pane="bottomLeft" activeCell="B14" sqref="B14"/>
      <selection pane="bottomRight" activeCell="B4" sqref="B4"/>
    </sheetView>
  </sheetViews>
  <sheetFormatPr defaultColWidth="10.5703125" defaultRowHeight="12.75" x14ac:dyDescent="0.2"/>
  <cols>
    <col min="1" max="1" width="3" style="4" hidden="1" customWidth="1"/>
    <col min="2" max="2" width="14.710937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91"/>
      <c r="C1" s="51"/>
      <c r="D1" s="3"/>
    </row>
    <row r="2" spans="1:10" x14ac:dyDescent="0.2">
      <c r="A2" s="1">
        <v>1</v>
      </c>
      <c r="C2" s="75"/>
      <c r="D2" s="5"/>
    </row>
    <row r="3" spans="1:10" x14ac:dyDescent="0.2">
      <c r="A3" s="1">
        <v>1</v>
      </c>
      <c r="C3" s="51"/>
    </row>
    <row r="4" spans="1:10" ht="38.25" x14ac:dyDescent="0.2">
      <c r="A4" s="1">
        <v>1</v>
      </c>
      <c r="B4" s="153" t="s">
        <v>139</v>
      </c>
      <c r="C4" s="154" t="s">
        <v>794</v>
      </c>
    </row>
    <row r="5" spans="1:10" ht="51" x14ac:dyDescent="0.2">
      <c r="A5" s="1">
        <v>1</v>
      </c>
      <c r="B5" s="153" t="s">
        <v>795</v>
      </c>
      <c r="C5" s="154" t="s">
        <v>796</v>
      </c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2"/>
      <c r="C7" s="9"/>
      <c r="D7" s="63"/>
      <c r="E7" s="67"/>
      <c r="F7" s="67"/>
      <c r="G7" s="67"/>
      <c r="H7" s="67"/>
      <c r="I7" s="67"/>
      <c r="J7" s="67"/>
    </row>
    <row r="8" spans="1:10" x14ac:dyDescent="0.2">
      <c r="A8" s="1">
        <v>1</v>
      </c>
      <c r="B8" s="64"/>
      <c r="C8" s="10" t="str">
        <f>IF(ISBLANK(P_Total!C8)," ",P_Total!C8)</f>
        <v>П О К А З А Т Е Л И</v>
      </c>
      <c r="D8" s="92" t="str">
        <f>IF(ISBLANK(P_Total!D8)," ",P_Total!D8)</f>
        <v xml:space="preserve"> </v>
      </c>
      <c r="E8" s="122" t="str">
        <f>IF(ISBLANK(P_Total!E8)," ",P_Total!E8)</f>
        <v>Закон</v>
      </c>
      <c r="F8" s="122" t="str">
        <f>IF(ISBLANK(P_Total!F8)," ",P_Total!F8)</f>
        <v>Уточнен</v>
      </c>
      <c r="G8" s="122" t="str">
        <f>IF(ISBLANK(P_Total!G8)," ",P_Total!G8)</f>
        <v>Отчет</v>
      </c>
      <c r="H8" s="122" t="str">
        <f>IF(ISBLANK(P_Total!H8)," ",P_Total!H8)</f>
        <v>Отчет</v>
      </c>
      <c r="I8" s="122" t="str">
        <f>IF(ISBLANK(P_Total!I8)," ",P_Total!I8)</f>
        <v>Отчет</v>
      </c>
      <c r="J8" s="122" t="str">
        <f>IF(ISBLANK(P_Total!J8)," ",P_Total!J8)</f>
        <v>Отчет</v>
      </c>
    </row>
    <row r="9" spans="1:10" x14ac:dyDescent="0.2">
      <c r="A9" s="1">
        <v>1</v>
      </c>
      <c r="B9" s="64"/>
      <c r="C9" s="11" t="str">
        <f>IF(ISBLANK(P_Total!C9)," ",P_Total!C9)</f>
        <v xml:space="preserve"> </v>
      </c>
      <c r="D9" s="10" t="str">
        <f>IF(ISBLANK(P_Total!D9)," ",P_Total!D9)</f>
        <v xml:space="preserve"> </v>
      </c>
      <c r="E9" s="81" t="str">
        <f>IF(ISBLANK(P_Total!E9)," ",P_Total!E9)</f>
        <v xml:space="preserve"> </v>
      </c>
      <c r="F9" s="81" t="str">
        <f>IF(ISBLANK(P_Total!F9)," ",P_Total!F9)</f>
        <v>план</v>
      </c>
      <c r="G9" s="81" t="str">
        <f>IF(ISBLANK(P_Total!G9)," ",P_Total!G9)</f>
        <v>към 31 март</v>
      </c>
      <c r="H9" s="81" t="str">
        <f>IF(ISBLANK(P_Total!H9)," ",P_Total!H9)</f>
        <v>към 30 юни</v>
      </c>
      <c r="I9" s="81" t="str">
        <f>IF(ISBLANK(P_Total!I9)," ",P_Total!I9)</f>
        <v>към 30 септември</v>
      </c>
      <c r="J9" s="81" t="str">
        <f>IF(ISBLANK(P_Total!J9)," ",P_Total!J9)</f>
        <v>към 31 декември</v>
      </c>
    </row>
    <row r="10" spans="1:10" x14ac:dyDescent="0.2">
      <c r="A10" s="1">
        <v>1</v>
      </c>
      <c r="B10" s="64"/>
      <c r="C10" s="52" t="str">
        <f>IF(ISBLANK(P_Total!C10)," ",P_Total!C10)</f>
        <v xml:space="preserve"> (в лева)</v>
      </c>
      <c r="D10" s="10" t="str">
        <f>IF(ISBLANK(P_Total!D10)," ",P_Total!D10)</f>
        <v xml:space="preserve"> </v>
      </c>
      <c r="E10" s="82" t="str">
        <f>IF(ISBLANK(P_Total!E10)," ",P_Total!E10)</f>
        <v>2020 г.</v>
      </c>
      <c r="F10" s="82" t="str">
        <f>IF(ISBLANK(P_Total!F10)," ",P_Total!F10)</f>
        <v>2020 г.</v>
      </c>
      <c r="G10" s="82" t="str">
        <f>IF(ISBLANK(P_Total!G10)," ",P_Total!G10)</f>
        <v>2020 г.</v>
      </c>
      <c r="H10" s="82" t="str">
        <f>IF(ISBLANK(P_Total!H10)," ",P_Total!H10)</f>
        <v>2020 г.</v>
      </c>
      <c r="I10" s="82" t="str">
        <f>IF(ISBLANK(P_Total!I10)," ",P_Total!I10)</f>
        <v>2020 г.</v>
      </c>
      <c r="J10" s="82" t="str">
        <f>IF(ISBLANK(P_Total!J10)," ",P_Total!J10)</f>
        <v>2020 г.</v>
      </c>
    </row>
    <row r="11" spans="1:10" s="7" customFormat="1" ht="13.5" thickBot="1" x14ac:dyDescent="0.25">
      <c r="A11" s="1">
        <v>1</v>
      </c>
      <c r="B11" s="65"/>
      <c r="C11" s="13" t="str">
        <f>IF(ISBLANK(P_Total!C11)," ",P_Total!C11)</f>
        <v xml:space="preserve"> </v>
      </c>
      <c r="D11" s="13" t="str">
        <f>IF(ISBLANK(P_Total!D11)," ",P_Total!D11)</f>
        <v xml:space="preserve"> </v>
      </c>
      <c r="E11" s="83" t="str">
        <f>IF(ISBLANK(P_Total!E11)," ",P_Total!E11)</f>
        <v xml:space="preserve"> </v>
      </c>
      <c r="F11" s="83" t="str">
        <f>IF(ISBLANK(P_Total!F11)," ",P_Total!F11)</f>
        <v xml:space="preserve"> </v>
      </c>
      <c r="G11" s="83" t="str">
        <f>IF(ISBLANK(P_Total!G11)," ",P_Total!G11)</f>
        <v xml:space="preserve"> </v>
      </c>
      <c r="H11" s="83" t="str">
        <f>IF(ISBLANK(P_Total!H11)," ",P_Total!H11)</f>
        <v xml:space="preserve"> </v>
      </c>
      <c r="I11" s="83" t="str">
        <f>IF(ISBLANK(P_Total!I11)," ",P_Total!I11)</f>
        <v xml:space="preserve"> </v>
      </c>
      <c r="J11" s="83" t="str">
        <f>IF(ISBLANK(P_Total!J11)," ",P_Total!J11)</f>
        <v xml:space="preserve"> </v>
      </c>
    </row>
    <row r="12" spans="1:10" ht="13.5" thickBot="1" x14ac:dyDescent="0.25">
      <c r="A12" s="1">
        <v>1</v>
      </c>
      <c r="B12" s="66"/>
      <c r="C12" s="13" t="str">
        <f>IF(ISBLANK(P_Total!C12)," ",P_Total!C12)</f>
        <v xml:space="preserve"> A</v>
      </c>
      <c r="D12" s="13" t="str">
        <f>IF(ISBLANK(P_Total!D12)," ",P_Total!D12)</f>
        <v xml:space="preserve"> </v>
      </c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37"/>
      <c r="C14" s="38" t="s">
        <v>113</v>
      </c>
      <c r="D14" s="39" t="s">
        <v>27</v>
      </c>
      <c r="E14" s="68">
        <f t="shared" ref="E14:J14" si="0">E16</f>
        <v>0</v>
      </c>
      <c r="F14" s="68">
        <f t="shared" si="0"/>
        <v>0</v>
      </c>
      <c r="G14" s="68">
        <f t="shared" si="0"/>
        <v>0</v>
      </c>
      <c r="H14" s="68">
        <f t="shared" si="0"/>
        <v>0</v>
      </c>
      <c r="I14" s="68">
        <f t="shared" si="0"/>
        <v>0</v>
      </c>
      <c r="J14" s="68">
        <f t="shared" si="0"/>
        <v>0</v>
      </c>
    </row>
    <row r="15" spans="1:10" x14ac:dyDescent="0.2">
      <c r="A15" s="1">
        <v>1</v>
      </c>
      <c r="B15" s="11"/>
      <c r="C15" s="40"/>
      <c r="D15" s="41"/>
      <c r="E15" s="69"/>
      <c r="F15" s="69"/>
      <c r="G15" s="69"/>
      <c r="H15" s="69"/>
      <c r="I15" s="69"/>
      <c r="J15" s="69"/>
    </row>
    <row r="16" spans="1:10" s="8" customFormat="1" x14ac:dyDescent="0.2">
      <c r="A16" s="16">
        <v>1</v>
      </c>
      <c r="B16" s="25"/>
      <c r="C16" s="54" t="s">
        <v>25</v>
      </c>
      <c r="D16" s="55"/>
      <c r="E16" s="69">
        <f t="shared" ref="E16:J16" si="1">SUBTOTAL(9,E17:E70)</f>
        <v>0</v>
      </c>
      <c r="F16" s="69">
        <f t="shared" si="1"/>
        <v>0</v>
      </c>
      <c r="G16" s="69">
        <f t="shared" si="1"/>
        <v>0</v>
      </c>
      <c r="H16" s="69">
        <f t="shared" si="1"/>
        <v>0</v>
      </c>
      <c r="I16" s="69">
        <f t="shared" si="1"/>
        <v>0</v>
      </c>
      <c r="J16" s="69">
        <f t="shared" si="1"/>
        <v>0</v>
      </c>
    </row>
    <row r="17" spans="1:10" s="8" customFormat="1" x14ac:dyDescent="0.2">
      <c r="A17" s="16">
        <v>1</v>
      </c>
      <c r="B17" s="25" t="s">
        <v>14</v>
      </c>
      <c r="C17" s="54" t="s">
        <v>93</v>
      </c>
      <c r="D17" s="55"/>
      <c r="E17" s="69">
        <f t="shared" ref="E17:J17" si="2">SUBTOTAL(9,E18:E36)</f>
        <v>0</v>
      </c>
      <c r="F17" s="69">
        <f t="shared" si="2"/>
        <v>0</v>
      </c>
      <c r="G17" s="69">
        <f t="shared" si="2"/>
        <v>0</v>
      </c>
      <c r="H17" s="69">
        <f t="shared" si="2"/>
        <v>0</v>
      </c>
      <c r="I17" s="69">
        <f t="shared" si="2"/>
        <v>0</v>
      </c>
      <c r="J17" s="69">
        <f t="shared" si="2"/>
        <v>0</v>
      </c>
    </row>
    <row r="18" spans="1:10" s="8" customFormat="1" x14ac:dyDescent="0.2">
      <c r="A18" s="18">
        <f t="shared" ref="A18:A36" si="3">IF(MAX(E18:J18)=0,IF(MIN(E18:J18)=0,3,2),2)</f>
        <v>3</v>
      </c>
      <c r="B18" s="84"/>
      <c r="C18" s="54" t="s">
        <v>94</v>
      </c>
      <c r="D18" s="55"/>
      <c r="E18" s="69">
        <f t="shared" ref="E18:J18" si="4">SUBTOTAL(9,E19:E22)</f>
        <v>0</v>
      </c>
      <c r="F18" s="69">
        <f t="shared" si="4"/>
        <v>0</v>
      </c>
      <c r="G18" s="69">
        <f t="shared" si="4"/>
        <v>0</v>
      </c>
      <c r="H18" s="69">
        <f t="shared" si="4"/>
        <v>0</v>
      </c>
      <c r="I18" s="69">
        <f t="shared" si="4"/>
        <v>0</v>
      </c>
      <c r="J18" s="69">
        <f t="shared" si="4"/>
        <v>0</v>
      </c>
    </row>
    <row r="19" spans="1:10" s="8" customFormat="1" ht="25.5" x14ac:dyDescent="0.2">
      <c r="A19" s="18">
        <f t="shared" si="3"/>
        <v>3</v>
      </c>
      <c r="B19" s="42"/>
      <c r="C19" s="85" t="s">
        <v>95</v>
      </c>
      <c r="D19" s="35" t="s">
        <v>2</v>
      </c>
      <c r="E19" s="70"/>
      <c r="F19" s="70"/>
      <c r="G19" s="70"/>
      <c r="H19" s="70"/>
      <c r="I19" s="70"/>
      <c r="J19" s="70"/>
    </row>
    <row r="20" spans="1:10" s="8" customFormat="1" x14ac:dyDescent="0.2">
      <c r="A20" s="18">
        <f t="shared" si="3"/>
        <v>3</v>
      </c>
      <c r="B20" s="43"/>
      <c r="C20" s="34" t="s">
        <v>96</v>
      </c>
      <c r="D20" s="36" t="s">
        <v>3</v>
      </c>
      <c r="E20" s="70"/>
      <c r="F20" s="70"/>
      <c r="G20" s="70"/>
      <c r="H20" s="70"/>
      <c r="I20" s="70"/>
      <c r="J20" s="70"/>
    </row>
    <row r="21" spans="1:10" s="8" customFormat="1" x14ac:dyDescent="0.2">
      <c r="A21" s="18">
        <f t="shared" si="3"/>
        <v>3</v>
      </c>
      <c r="B21" s="43"/>
      <c r="C21" s="85" t="s">
        <v>116</v>
      </c>
      <c r="D21" s="56" t="s">
        <v>118</v>
      </c>
      <c r="E21" s="70"/>
      <c r="F21" s="70"/>
      <c r="G21" s="70"/>
      <c r="H21" s="70"/>
      <c r="I21" s="70"/>
      <c r="J21" s="70"/>
    </row>
    <row r="22" spans="1:10" s="8" customFormat="1" x14ac:dyDescent="0.2">
      <c r="A22" s="18">
        <f t="shared" si="3"/>
        <v>3</v>
      </c>
      <c r="B22" s="43"/>
      <c r="C22" s="85" t="s">
        <v>115</v>
      </c>
      <c r="D22" s="56" t="s">
        <v>4</v>
      </c>
      <c r="E22" s="70"/>
      <c r="F22" s="70"/>
      <c r="G22" s="70"/>
      <c r="H22" s="70"/>
      <c r="I22" s="70"/>
      <c r="J22" s="70"/>
    </row>
    <row r="23" spans="1:10" s="8" customFormat="1" x14ac:dyDescent="0.2">
      <c r="A23" s="18">
        <f t="shared" si="3"/>
        <v>3</v>
      </c>
      <c r="B23" s="84"/>
      <c r="C23" s="54" t="s">
        <v>97</v>
      </c>
      <c r="D23" s="55"/>
      <c r="E23" s="69">
        <f t="shared" ref="E23:J23" si="5">SUBTOTAL(9,E24:E30)</f>
        <v>0</v>
      </c>
      <c r="F23" s="69">
        <f t="shared" si="5"/>
        <v>0</v>
      </c>
      <c r="G23" s="69">
        <f t="shared" si="5"/>
        <v>0</v>
      </c>
      <c r="H23" s="69">
        <f t="shared" si="5"/>
        <v>0</v>
      </c>
      <c r="I23" s="69">
        <f t="shared" si="5"/>
        <v>0</v>
      </c>
      <c r="J23" s="69">
        <f t="shared" si="5"/>
        <v>0</v>
      </c>
    </row>
    <row r="24" spans="1:10" s="8" customFormat="1" x14ac:dyDescent="0.2">
      <c r="A24" s="18">
        <f t="shared" si="3"/>
        <v>3</v>
      </c>
      <c r="B24" s="43"/>
      <c r="C24" s="34" t="s">
        <v>98</v>
      </c>
      <c r="D24" s="36" t="s">
        <v>5</v>
      </c>
      <c r="E24" s="70"/>
      <c r="F24" s="70"/>
      <c r="G24" s="70"/>
      <c r="H24" s="70"/>
      <c r="I24" s="70"/>
      <c r="J24" s="70"/>
    </row>
    <row r="25" spans="1:10" s="8" customFormat="1" x14ac:dyDescent="0.2">
      <c r="A25" s="18">
        <f>IF(MAX(E25:J25)=0,IF(MIN(E25:J25)=0,3,2),2)</f>
        <v>3</v>
      </c>
      <c r="B25" s="43"/>
      <c r="C25" s="34" t="s">
        <v>132</v>
      </c>
      <c r="D25" s="36" t="s">
        <v>131</v>
      </c>
      <c r="E25" s="70"/>
      <c r="F25" s="70"/>
      <c r="G25" s="70"/>
      <c r="H25" s="70"/>
      <c r="I25" s="70"/>
      <c r="J25" s="70"/>
    </row>
    <row r="26" spans="1:10" s="8" customFormat="1" x14ac:dyDescent="0.2">
      <c r="A26" s="18">
        <f t="shared" si="3"/>
        <v>3</v>
      </c>
      <c r="B26" s="44"/>
      <c r="C26" s="86" t="s">
        <v>99</v>
      </c>
      <c r="D26" s="46"/>
      <c r="E26" s="69">
        <f t="shared" ref="E26:J26" si="6">SUBTOTAL(9,E27:E28)</f>
        <v>0</v>
      </c>
      <c r="F26" s="69">
        <f t="shared" si="6"/>
        <v>0</v>
      </c>
      <c r="G26" s="69">
        <f t="shared" si="6"/>
        <v>0</v>
      </c>
      <c r="H26" s="69">
        <f t="shared" si="6"/>
        <v>0</v>
      </c>
      <c r="I26" s="69">
        <f t="shared" si="6"/>
        <v>0</v>
      </c>
      <c r="J26" s="69">
        <f t="shared" si="6"/>
        <v>0</v>
      </c>
    </row>
    <row r="27" spans="1:10" s="8" customFormat="1" x14ac:dyDescent="0.2">
      <c r="A27" s="18">
        <f t="shared" si="3"/>
        <v>3</v>
      </c>
      <c r="B27" s="44"/>
      <c r="C27" s="86" t="s">
        <v>100</v>
      </c>
      <c r="D27" s="46"/>
      <c r="E27" s="70"/>
      <c r="F27" s="70"/>
      <c r="G27" s="70"/>
      <c r="H27" s="70"/>
      <c r="I27" s="70"/>
      <c r="J27" s="70"/>
    </row>
    <row r="28" spans="1:10" s="8" customFormat="1" x14ac:dyDescent="0.2">
      <c r="A28" s="18">
        <f t="shared" si="3"/>
        <v>3</v>
      </c>
      <c r="B28" s="44"/>
      <c r="C28" s="86" t="s">
        <v>101</v>
      </c>
      <c r="D28" s="46"/>
      <c r="E28" s="70"/>
      <c r="F28" s="70"/>
      <c r="G28" s="70"/>
      <c r="H28" s="70"/>
      <c r="I28" s="70"/>
      <c r="J28" s="70"/>
    </row>
    <row r="29" spans="1:10" s="8" customFormat="1" x14ac:dyDescent="0.2">
      <c r="A29" s="18">
        <f>IF(MAX(E29:J29)=0,IF(MIN(E29:J29)=0,3,2),2)</f>
        <v>3</v>
      </c>
      <c r="B29" s="44"/>
      <c r="C29" s="155" t="s">
        <v>797</v>
      </c>
      <c r="D29" s="156" t="s">
        <v>8</v>
      </c>
      <c r="E29" s="70"/>
      <c r="F29" s="70"/>
      <c r="G29" s="70"/>
      <c r="H29" s="70"/>
      <c r="I29" s="70"/>
      <c r="J29" s="70"/>
    </row>
    <row r="30" spans="1:10" s="8" customFormat="1" ht="25.5" x14ac:dyDescent="0.2">
      <c r="A30" s="18">
        <f t="shared" si="3"/>
        <v>3</v>
      </c>
      <c r="B30" s="44"/>
      <c r="C30" s="86" t="s">
        <v>102</v>
      </c>
      <c r="D30" s="46" t="s">
        <v>10</v>
      </c>
      <c r="E30" s="70"/>
      <c r="F30" s="70"/>
      <c r="G30" s="70"/>
      <c r="H30" s="70"/>
      <c r="I30" s="70"/>
      <c r="J30" s="70"/>
    </row>
    <row r="31" spans="1:10" s="8" customFormat="1" x14ac:dyDescent="0.2">
      <c r="A31" s="18">
        <f t="shared" si="3"/>
        <v>3</v>
      </c>
      <c r="B31" s="87"/>
      <c r="C31" s="88" t="s">
        <v>103</v>
      </c>
      <c r="D31" s="46"/>
      <c r="E31" s="69">
        <f t="shared" ref="E31:J31" si="7">SUBTOTAL(9,E32:E36)</f>
        <v>0</v>
      </c>
      <c r="F31" s="69">
        <f t="shared" si="7"/>
        <v>0</v>
      </c>
      <c r="G31" s="69">
        <f t="shared" si="7"/>
        <v>0</v>
      </c>
      <c r="H31" s="69">
        <f t="shared" si="7"/>
        <v>0</v>
      </c>
      <c r="I31" s="69">
        <f t="shared" si="7"/>
        <v>0</v>
      </c>
      <c r="J31" s="69">
        <f t="shared" si="7"/>
        <v>0</v>
      </c>
    </row>
    <row r="32" spans="1:10" s="8" customFormat="1" x14ac:dyDescent="0.2">
      <c r="A32" s="18">
        <f t="shared" si="3"/>
        <v>3</v>
      </c>
      <c r="B32" s="44"/>
      <c r="C32" s="86" t="s">
        <v>104</v>
      </c>
      <c r="D32" s="45" t="s">
        <v>40</v>
      </c>
      <c r="E32" s="70"/>
      <c r="F32" s="70"/>
      <c r="G32" s="70"/>
      <c r="H32" s="70"/>
      <c r="I32" s="70"/>
      <c r="J32" s="70"/>
    </row>
    <row r="33" spans="1:10" s="8" customFormat="1" x14ac:dyDescent="0.2">
      <c r="A33" s="18">
        <f t="shared" si="3"/>
        <v>3</v>
      </c>
      <c r="B33" s="44"/>
      <c r="C33" s="86" t="s">
        <v>105</v>
      </c>
      <c r="D33" s="45" t="s">
        <v>42</v>
      </c>
      <c r="E33" s="70"/>
      <c r="F33" s="70"/>
      <c r="G33" s="70"/>
      <c r="H33" s="70"/>
      <c r="I33" s="70"/>
      <c r="J33" s="70"/>
    </row>
    <row r="34" spans="1:10" s="8" customFormat="1" x14ac:dyDescent="0.2">
      <c r="A34" s="18">
        <f t="shared" si="3"/>
        <v>3</v>
      </c>
      <c r="B34" s="44"/>
      <c r="C34" s="86" t="s">
        <v>106</v>
      </c>
      <c r="D34" s="45" t="s">
        <v>44</v>
      </c>
      <c r="E34" s="70"/>
      <c r="F34" s="70"/>
      <c r="G34" s="70"/>
      <c r="H34" s="70"/>
      <c r="I34" s="70"/>
      <c r="J34" s="70"/>
    </row>
    <row r="35" spans="1:10" s="8" customFormat="1" x14ac:dyDescent="0.2">
      <c r="A35" s="18">
        <f t="shared" si="3"/>
        <v>3</v>
      </c>
      <c r="B35" s="44"/>
      <c r="C35" s="86" t="s">
        <v>107</v>
      </c>
      <c r="D35" s="45" t="s">
        <v>46</v>
      </c>
      <c r="E35" s="70"/>
      <c r="F35" s="70"/>
      <c r="G35" s="70"/>
      <c r="H35" s="70"/>
      <c r="I35" s="70"/>
      <c r="J35" s="70"/>
    </row>
    <row r="36" spans="1:10" s="8" customFormat="1" x14ac:dyDescent="0.2">
      <c r="A36" s="18">
        <f t="shared" si="3"/>
        <v>3</v>
      </c>
      <c r="B36" s="44"/>
      <c r="C36" s="86" t="s">
        <v>108</v>
      </c>
      <c r="D36" s="45" t="s">
        <v>28</v>
      </c>
      <c r="E36" s="70"/>
      <c r="F36" s="70"/>
      <c r="G36" s="70"/>
      <c r="H36" s="70"/>
      <c r="I36" s="70"/>
      <c r="J36" s="70"/>
    </row>
    <row r="37" spans="1:10" s="8" customFormat="1" x14ac:dyDescent="0.2">
      <c r="A37" s="16">
        <v>1</v>
      </c>
      <c r="B37" s="25" t="s">
        <v>109</v>
      </c>
      <c r="C37" s="89" t="s">
        <v>110</v>
      </c>
      <c r="D37" s="55"/>
      <c r="E37" s="69">
        <f t="shared" ref="E37:J37" si="8">SUBTOTAL(9,E38:E69)</f>
        <v>0</v>
      </c>
      <c r="F37" s="69">
        <f t="shared" si="8"/>
        <v>0</v>
      </c>
      <c r="G37" s="69">
        <f t="shared" si="8"/>
        <v>0</v>
      </c>
      <c r="H37" s="69">
        <f t="shared" si="8"/>
        <v>0</v>
      </c>
      <c r="I37" s="69">
        <f t="shared" si="8"/>
        <v>0</v>
      </c>
      <c r="J37" s="69">
        <f t="shared" si="8"/>
        <v>0</v>
      </c>
    </row>
    <row r="38" spans="1:10" s="8" customFormat="1" x14ac:dyDescent="0.2">
      <c r="A38" s="18">
        <f t="shared" ref="A38:A70" si="9">IF(MAX(E38:J38)=0,IF(MIN(E38:J38)=0,3,2),2)</f>
        <v>3</v>
      </c>
      <c r="B38" s="87"/>
      <c r="C38" s="50" t="s">
        <v>26</v>
      </c>
      <c r="D38" s="55"/>
      <c r="E38" s="69">
        <f t="shared" ref="E38:J38" si="10">SUBTOTAL(9,E39:E56)</f>
        <v>0</v>
      </c>
      <c r="F38" s="69">
        <f t="shared" si="10"/>
        <v>0</v>
      </c>
      <c r="G38" s="69">
        <f t="shared" si="10"/>
        <v>0</v>
      </c>
      <c r="H38" s="69">
        <f t="shared" si="10"/>
        <v>0</v>
      </c>
      <c r="I38" s="69">
        <f t="shared" si="10"/>
        <v>0</v>
      </c>
      <c r="J38" s="69">
        <f t="shared" si="10"/>
        <v>0</v>
      </c>
    </row>
    <row r="39" spans="1:10" s="8" customFormat="1" x14ac:dyDescent="0.2">
      <c r="A39" s="18">
        <f t="shared" si="9"/>
        <v>3</v>
      </c>
      <c r="B39" s="43"/>
      <c r="C39" s="104" t="s">
        <v>138</v>
      </c>
      <c r="D39" s="55"/>
      <c r="E39" s="69">
        <f t="shared" ref="E39:J39" si="11">SUBTOTAL(9,E40:E42)</f>
        <v>0</v>
      </c>
      <c r="F39" s="69">
        <f t="shared" si="11"/>
        <v>0</v>
      </c>
      <c r="G39" s="69">
        <f t="shared" si="11"/>
        <v>0</v>
      </c>
      <c r="H39" s="69">
        <f t="shared" si="11"/>
        <v>0</v>
      </c>
      <c r="I39" s="69">
        <f t="shared" si="11"/>
        <v>0</v>
      </c>
      <c r="J39" s="69">
        <f t="shared" si="11"/>
        <v>0</v>
      </c>
    </row>
    <row r="40" spans="1:10" s="8" customFormat="1" x14ac:dyDescent="0.2">
      <c r="A40" s="18">
        <f>IF(MAX(E40:J40)=0,IF(MIN(E40:J40)=0,3,2),2)</f>
        <v>3</v>
      </c>
      <c r="B40" s="43"/>
      <c r="C40" s="115" t="s">
        <v>37</v>
      </c>
      <c r="D40" s="36" t="s">
        <v>3</v>
      </c>
      <c r="E40" s="70"/>
      <c r="F40" s="70"/>
      <c r="G40" s="70"/>
      <c r="H40" s="70"/>
      <c r="I40" s="70"/>
      <c r="J40" s="70"/>
    </row>
    <row r="41" spans="1:10" s="8" customFormat="1" x14ac:dyDescent="0.2">
      <c r="A41" s="18">
        <f t="shared" si="9"/>
        <v>3</v>
      </c>
      <c r="B41" s="43"/>
      <c r="C41" s="115" t="s">
        <v>117</v>
      </c>
      <c r="D41" s="56" t="s">
        <v>118</v>
      </c>
      <c r="E41" s="70"/>
      <c r="F41" s="70"/>
      <c r="G41" s="70"/>
      <c r="H41" s="70"/>
      <c r="I41" s="70"/>
      <c r="J41" s="70"/>
    </row>
    <row r="42" spans="1:10" s="8" customFormat="1" x14ac:dyDescent="0.2">
      <c r="A42" s="18">
        <f t="shared" si="9"/>
        <v>3</v>
      </c>
      <c r="B42" s="43"/>
      <c r="C42" s="115" t="s">
        <v>114</v>
      </c>
      <c r="D42" s="56" t="s">
        <v>4</v>
      </c>
      <c r="E42" s="70"/>
      <c r="F42" s="70"/>
      <c r="G42" s="70"/>
      <c r="H42" s="70"/>
      <c r="I42" s="70"/>
      <c r="J42" s="70"/>
    </row>
    <row r="43" spans="1:10" s="8" customFormat="1" x14ac:dyDescent="0.2">
      <c r="A43" s="18">
        <f t="shared" si="9"/>
        <v>3</v>
      </c>
      <c r="B43" s="43"/>
      <c r="C43" s="57" t="s">
        <v>19</v>
      </c>
      <c r="D43" s="36" t="s">
        <v>5</v>
      </c>
      <c r="E43" s="70"/>
      <c r="F43" s="70"/>
      <c r="G43" s="70"/>
      <c r="H43" s="70"/>
      <c r="I43" s="70"/>
      <c r="J43" s="70"/>
    </row>
    <row r="44" spans="1:10" s="8" customFormat="1" x14ac:dyDescent="0.2">
      <c r="A44" s="18">
        <f>IF(MAX(E44:J44)=0,IF(MIN(E44:J44)=0,3,2),2)</f>
        <v>3</v>
      </c>
      <c r="B44" s="43"/>
      <c r="C44" s="57" t="s">
        <v>130</v>
      </c>
      <c r="D44" s="36" t="s">
        <v>131</v>
      </c>
      <c r="E44" s="70"/>
      <c r="F44" s="70"/>
      <c r="G44" s="70"/>
      <c r="H44" s="70"/>
      <c r="I44" s="70"/>
      <c r="J44" s="70"/>
    </row>
    <row r="45" spans="1:10" s="8" customFormat="1" x14ac:dyDescent="0.2">
      <c r="A45" s="18">
        <f t="shared" si="9"/>
        <v>3</v>
      </c>
      <c r="B45" s="43"/>
      <c r="C45" s="49" t="s">
        <v>33</v>
      </c>
      <c r="D45" s="46"/>
      <c r="E45" s="69">
        <f t="shared" ref="E45:J45" si="12">SUBTOTAL(9,E46:E47)</f>
        <v>0</v>
      </c>
      <c r="F45" s="69">
        <f t="shared" si="12"/>
        <v>0</v>
      </c>
      <c r="G45" s="69">
        <f t="shared" si="12"/>
        <v>0</v>
      </c>
      <c r="H45" s="69">
        <f t="shared" si="12"/>
        <v>0</v>
      </c>
      <c r="I45" s="69">
        <f t="shared" si="12"/>
        <v>0</v>
      </c>
      <c r="J45" s="69">
        <f t="shared" si="12"/>
        <v>0</v>
      </c>
    </row>
    <row r="46" spans="1:10" s="8" customFormat="1" x14ac:dyDescent="0.2">
      <c r="A46" s="18">
        <f t="shared" si="9"/>
        <v>3</v>
      </c>
      <c r="B46" s="43"/>
      <c r="C46" s="61" t="s">
        <v>51</v>
      </c>
      <c r="D46" s="46"/>
      <c r="E46" s="70"/>
      <c r="F46" s="70"/>
      <c r="G46" s="70"/>
      <c r="H46" s="70"/>
      <c r="I46" s="70"/>
      <c r="J46" s="70"/>
    </row>
    <row r="47" spans="1:10" s="8" customFormat="1" x14ac:dyDescent="0.2">
      <c r="A47" s="18">
        <f t="shared" si="9"/>
        <v>3</v>
      </c>
      <c r="B47" s="43"/>
      <c r="C47" s="61" t="s">
        <v>52</v>
      </c>
      <c r="D47" s="46"/>
      <c r="E47" s="70"/>
      <c r="F47" s="70"/>
      <c r="G47" s="70"/>
      <c r="H47" s="70"/>
      <c r="I47" s="70"/>
      <c r="J47" s="70"/>
    </row>
    <row r="48" spans="1:10" x14ac:dyDescent="0.2">
      <c r="A48" s="18">
        <f t="shared" si="9"/>
        <v>3</v>
      </c>
      <c r="B48" s="44"/>
      <c r="C48" s="48" t="s">
        <v>22</v>
      </c>
      <c r="D48" s="45" t="s">
        <v>11</v>
      </c>
      <c r="E48" s="70"/>
      <c r="F48" s="70"/>
      <c r="G48" s="70"/>
      <c r="H48" s="70"/>
      <c r="I48" s="70"/>
      <c r="J48" s="70"/>
    </row>
    <row r="49" spans="1:10" x14ac:dyDescent="0.2">
      <c r="A49" s="18">
        <f t="shared" si="9"/>
        <v>3</v>
      </c>
      <c r="B49" s="44"/>
      <c r="C49" s="48" t="s">
        <v>29</v>
      </c>
      <c r="D49" s="46" t="s">
        <v>6</v>
      </c>
      <c r="E49" s="70"/>
      <c r="F49" s="70"/>
      <c r="G49" s="70"/>
      <c r="H49" s="70"/>
      <c r="I49" s="70"/>
      <c r="J49" s="70"/>
    </row>
    <row r="50" spans="1:10" x14ac:dyDescent="0.2">
      <c r="A50" s="18">
        <f t="shared" si="9"/>
        <v>3</v>
      </c>
      <c r="B50" s="44"/>
      <c r="C50" s="48" t="s">
        <v>20</v>
      </c>
      <c r="D50" s="46" t="s">
        <v>7</v>
      </c>
      <c r="E50" s="70"/>
      <c r="F50" s="70"/>
      <c r="G50" s="70"/>
      <c r="H50" s="70"/>
      <c r="I50" s="70"/>
      <c r="J50" s="70"/>
    </row>
    <row r="51" spans="1:10" x14ac:dyDescent="0.2">
      <c r="A51" s="18">
        <f t="shared" si="9"/>
        <v>3</v>
      </c>
      <c r="B51" s="44"/>
      <c r="C51" s="48" t="s">
        <v>21</v>
      </c>
      <c r="D51" s="45" t="s">
        <v>8</v>
      </c>
      <c r="E51" s="70"/>
      <c r="F51" s="70"/>
      <c r="G51" s="70"/>
      <c r="H51" s="70"/>
      <c r="I51" s="70"/>
      <c r="J51" s="70"/>
    </row>
    <row r="52" spans="1:10" x14ac:dyDescent="0.2">
      <c r="A52" s="18">
        <f t="shared" si="9"/>
        <v>3</v>
      </c>
      <c r="B52" s="44"/>
      <c r="C52" s="49" t="s">
        <v>225</v>
      </c>
      <c r="D52" s="45" t="s">
        <v>31</v>
      </c>
      <c r="E52" s="70"/>
      <c r="F52" s="70"/>
      <c r="G52" s="70"/>
      <c r="H52" s="70"/>
      <c r="I52" s="70"/>
      <c r="J52" s="70"/>
    </row>
    <row r="53" spans="1:10" ht="25.5" x14ac:dyDescent="0.2">
      <c r="A53" s="18">
        <f t="shared" si="9"/>
        <v>3</v>
      </c>
      <c r="B53" s="44"/>
      <c r="C53" s="48" t="s">
        <v>226</v>
      </c>
      <c r="D53" s="46" t="s">
        <v>38</v>
      </c>
      <c r="E53" s="70"/>
      <c r="F53" s="70"/>
      <c r="G53" s="70"/>
      <c r="H53" s="70"/>
      <c r="I53" s="70"/>
      <c r="J53" s="70"/>
    </row>
    <row r="54" spans="1:10" x14ac:dyDescent="0.2">
      <c r="A54" s="18">
        <f>IF(MAX(E54:J54)=0,IF(MIN(E54:J54)=0,3,2),2)</f>
        <v>3</v>
      </c>
      <c r="B54" s="44"/>
      <c r="C54" s="157" t="s">
        <v>798</v>
      </c>
      <c r="D54" s="156" t="s">
        <v>799</v>
      </c>
      <c r="E54" s="70"/>
      <c r="F54" s="70"/>
      <c r="G54" s="70"/>
      <c r="H54" s="70"/>
      <c r="I54" s="70"/>
      <c r="J54" s="70"/>
    </row>
    <row r="55" spans="1:10" ht="25.5" x14ac:dyDescent="0.2">
      <c r="A55" s="18">
        <f t="shared" si="9"/>
        <v>3</v>
      </c>
      <c r="B55" s="44"/>
      <c r="C55" s="48" t="s">
        <v>800</v>
      </c>
      <c r="D55" s="46" t="s">
        <v>9</v>
      </c>
      <c r="E55" s="70"/>
      <c r="F55" s="70"/>
      <c r="G55" s="70"/>
      <c r="H55" s="70"/>
      <c r="I55" s="70"/>
      <c r="J55" s="70"/>
    </row>
    <row r="56" spans="1:10" ht="25.5" x14ac:dyDescent="0.2">
      <c r="A56" s="18">
        <f t="shared" si="9"/>
        <v>3</v>
      </c>
      <c r="B56" s="44"/>
      <c r="C56" s="49" t="s">
        <v>30</v>
      </c>
      <c r="D56" s="46" t="s">
        <v>10</v>
      </c>
      <c r="E56" s="70"/>
      <c r="F56" s="70"/>
      <c r="G56" s="70"/>
      <c r="H56" s="70"/>
      <c r="I56" s="70"/>
      <c r="J56" s="70"/>
    </row>
    <row r="57" spans="1:10" x14ac:dyDescent="0.2">
      <c r="A57" s="18">
        <f t="shared" si="9"/>
        <v>3</v>
      </c>
      <c r="B57" s="44"/>
      <c r="C57" s="50" t="s">
        <v>133</v>
      </c>
      <c r="D57" s="45" t="s">
        <v>62</v>
      </c>
      <c r="E57" s="69">
        <f t="shared" ref="E57:J57" si="13">SUBTOTAL(9,E58:E59)</f>
        <v>0</v>
      </c>
      <c r="F57" s="69">
        <f t="shared" si="13"/>
        <v>0</v>
      </c>
      <c r="G57" s="69">
        <f t="shared" si="13"/>
        <v>0</v>
      </c>
      <c r="H57" s="69">
        <f t="shared" si="13"/>
        <v>0</v>
      </c>
      <c r="I57" s="69">
        <f t="shared" si="13"/>
        <v>0</v>
      </c>
      <c r="J57" s="69">
        <f t="shared" si="13"/>
        <v>0</v>
      </c>
    </row>
    <row r="58" spans="1:10" x14ac:dyDescent="0.2">
      <c r="A58" s="18">
        <f>IF(MAX(E58:J58)=0,IF(MIN(E58:J58)=0,3,2),2)</f>
        <v>3</v>
      </c>
      <c r="B58" s="44"/>
      <c r="C58" s="48" t="s">
        <v>136</v>
      </c>
      <c r="D58" s="45" t="s">
        <v>134</v>
      </c>
      <c r="E58" s="70"/>
      <c r="F58" s="70"/>
      <c r="G58" s="70"/>
      <c r="H58" s="70"/>
      <c r="I58" s="70"/>
      <c r="J58" s="70"/>
    </row>
    <row r="59" spans="1:10" x14ac:dyDescent="0.2">
      <c r="A59" s="18">
        <f t="shared" si="9"/>
        <v>3</v>
      </c>
      <c r="B59" s="44"/>
      <c r="C59" s="48" t="s">
        <v>137</v>
      </c>
      <c r="D59" s="45" t="s">
        <v>135</v>
      </c>
      <c r="E59" s="70"/>
      <c r="F59" s="70"/>
      <c r="G59" s="70"/>
      <c r="H59" s="70"/>
      <c r="I59" s="70"/>
      <c r="J59" s="70"/>
    </row>
    <row r="60" spans="1:10" x14ac:dyDescent="0.2">
      <c r="A60" s="18">
        <f t="shared" si="9"/>
        <v>3</v>
      </c>
      <c r="B60" s="87"/>
      <c r="C60" s="50" t="s">
        <v>32</v>
      </c>
      <c r="D60" s="46"/>
      <c r="E60" s="69">
        <f t="shared" ref="E60:J60" si="14">SUBTOTAL(9,E61:E65)</f>
        <v>0</v>
      </c>
      <c r="F60" s="69">
        <f t="shared" si="14"/>
        <v>0</v>
      </c>
      <c r="G60" s="69">
        <f t="shared" si="14"/>
        <v>0</v>
      </c>
      <c r="H60" s="69">
        <f t="shared" si="14"/>
        <v>0</v>
      </c>
      <c r="I60" s="69">
        <f t="shared" si="14"/>
        <v>0</v>
      </c>
      <c r="J60" s="69">
        <f t="shared" si="14"/>
        <v>0</v>
      </c>
    </row>
    <row r="61" spans="1:10" x14ac:dyDescent="0.2">
      <c r="A61" s="18">
        <f t="shared" si="9"/>
        <v>3</v>
      </c>
      <c r="B61" s="44"/>
      <c r="C61" s="48" t="s">
        <v>39</v>
      </c>
      <c r="D61" s="45" t="s">
        <v>40</v>
      </c>
      <c r="E61" s="70"/>
      <c r="F61" s="70"/>
      <c r="G61" s="70"/>
      <c r="H61" s="70"/>
      <c r="I61" s="70"/>
      <c r="J61" s="70"/>
    </row>
    <row r="62" spans="1:10" x14ac:dyDescent="0.2">
      <c r="A62" s="18">
        <f t="shared" si="9"/>
        <v>3</v>
      </c>
      <c r="B62" s="44"/>
      <c r="C62" s="48" t="s">
        <v>41</v>
      </c>
      <c r="D62" s="45" t="s">
        <v>42</v>
      </c>
      <c r="E62" s="70"/>
      <c r="F62" s="70"/>
      <c r="G62" s="70"/>
      <c r="H62" s="70"/>
      <c r="I62" s="70"/>
      <c r="J62" s="70"/>
    </row>
    <row r="63" spans="1:10" x14ac:dyDescent="0.2">
      <c r="A63" s="18">
        <f t="shared" si="9"/>
        <v>3</v>
      </c>
      <c r="B63" s="44"/>
      <c r="C63" s="48" t="s">
        <v>43</v>
      </c>
      <c r="D63" s="45" t="s">
        <v>44</v>
      </c>
      <c r="E63" s="70"/>
      <c r="F63" s="70"/>
      <c r="G63" s="70"/>
      <c r="H63" s="70"/>
      <c r="I63" s="70"/>
      <c r="J63" s="70"/>
    </row>
    <row r="64" spans="1:10" x14ac:dyDescent="0.2">
      <c r="A64" s="18">
        <f t="shared" si="9"/>
        <v>3</v>
      </c>
      <c r="B64" s="44"/>
      <c r="C64" s="48" t="s">
        <v>45</v>
      </c>
      <c r="D64" s="45" t="s">
        <v>46</v>
      </c>
      <c r="E64" s="70"/>
      <c r="F64" s="70"/>
      <c r="G64" s="70"/>
      <c r="H64" s="70"/>
      <c r="I64" s="70"/>
      <c r="J64" s="70"/>
    </row>
    <row r="65" spans="1:10" x14ac:dyDescent="0.2">
      <c r="A65" s="18">
        <f t="shared" si="9"/>
        <v>3</v>
      </c>
      <c r="B65" s="44"/>
      <c r="C65" s="48" t="s">
        <v>12</v>
      </c>
      <c r="D65" s="45" t="s">
        <v>28</v>
      </c>
      <c r="E65" s="70"/>
      <c r="F65" s="70"/>
      <c r="G65" s="70"/>
      <c r="H65" s="70"/>
      <c r="I65" s="70"/>
      <c r="J65" s="70"/>
    </row>
    <row r="66" spans="1:10" ht="25.5" x14ac:dyDescent="0.2">
      <c r="A66" s="18">
        <f t="shared" si="9"/>
        <v>3</v>
      </c>
      <c r="B66" s="87"/>
      <c r="C66" s="47" t="s">
        <v>23</v>
      </c>
      <c r="D66" s="45"/>
      <c r="E66" s="69">
        <f t="shared" ref="E66:J66" si="15">SUBTOTAL(9,E67:E69)</f>
        <v>0</v>
      </c>
      <c r="F66" s="69">
        <f t="shared" si="15"/>
        <v>0</v>
      </c>
      <c r="G66" s="69">
        <f t="shared" si="15"/>
        <v>0</v>
      </c>
      <c r="H66" s="69">
        <f t="shared" si="15"/>
        <v>0</v>
      </c>
      <c r="I66" s="69">
        <f t="shared" si="15"/>
        <v>0</v>
      </c>
      <c r="J66" s="69">
        <f t="shared" si="15"/>
        <v>0</v>
      </c>
    </row>
    <row r="67" spans="1:10" x14ac:dyDescent="0.2">
      <c r="A67" s="18">
        <f t="shared" si="9"/>
        <v>3</v>
      </c>
      <c r="B67" s="87"/>
      <c r="C67" s="49" t="s">
        <v>59</v>
      </c>
      <c r="D67" s="45" t="s">
        <v>56</v>
      </c>
      <c r="E67" s="70"/>
      <c r="F67" s="70"/>
      <c r="G67" s="70"/>
      <c r="H67" s="70"/>
      <c r="I67" s="70"/>
      <c r="J67" s="70"/>
    </row>
    <row r="68" spans="1:10" x14ac:dyDescent="0.2">
      <c r="A68" s="18">
        <f t="shared" si="9"/>
        <v>3</v>
      </c>
      <c r="B68" s="87"/>
      <c r="C68" s="49" t="s">
        <v>61</v>
      </c>
      <c r="D68" s="45" t="s">
        <v>58</v>
      </c>
      <c r="E68" s="70"/>
      <c r="F68" s="70"/>
      <c r="G68" s="70"/>
      <c r="H68" s="70"/>
      <c r="I68" s="70"/>
      <c r="J68" s="70"/>
    </row>
    <row r="69" spans="1:10" x14ac:dyDescent="0.2">
      <c r="A69" s="18">
        <f t="shared" si="9"/>
        <v>3</v>
      </c>
      <c r="B69" s="87"/>
      <c r="C69" s="49" t="s">
        <v>60</v>
      </c>
      <c r="D69" s="45" t="s">
        <v>57</v>
      </c>
      <c r="E69" s="70"/>
      <c r="F69" s="70"/>
      <c r="G69" s="70"/>
      <c r="H69" s="70"/>
      <c r="I69" s="70"/>
      <c r="J69" s="70"/>
    </row>
    <row r="70" spans="1:10" x14ac:dyDescent="0.2">
      <c r="A70" s="18">
        <f t="shared" si="9"/>
        <v>3</v>
      </c>
      <c r="B70" s="25" t="s">
        <v>111</v>
      </c>
      <c r="C70" s="90" t="s">
        <v>24</v>
      </c>
      <c r="D70" s="45" t="s">
        <v>13</v>
      </c>
      <c r="E70" s="70"/>
      <c r="F70" s="70"/>
      <c r="G70" s="70"/>
      <c r="H70" s="70"/>
      <c r="I70" s="70"/>
      <c r="J70" s="70"/>
    </row>
    <row r="71" spans="1:10" x14ac:dyDescent="0.2">
      <c r="A71" s="16">
        <v>1</v>
      </c>
      <c r="B71" s="28"/>
      <c r="C71" s="24"/>
      <c r="D71" s="29"/>
      <c r="E71" s="69"/>
      <c r="F71" s="69"/>
      <c r="G71" s="69"/>
      <c r="H71" s="69"/>
      <c r="I71" s="69"/>
      <c r="J71" s="69"/>
    </row>
    <row r="72" spans="1:10" x14ac:dyDescent="0.2">
      <c r="A72" s="16">
        <v>1</v>
      </c>
      <c r="B72" s="28"/>
      <c r="C72" s="53" t="s">
        <v>36</v>
      </c>
      <c r="D72" s="29"/>
      <c r="E72" s="69"/>
      <c r="F72" s="69"/>
      <c r="G72" s="69"/>
      <c r="H72" s="69"/>
      <c r="I72" s="69"/>
      <c r="J72" s="69"/>
    </row>
    <row r="73" spans="1:10" x14ac:dyDescent="0.2">
      <c r="A73" s="18">
        <f t="shared" ref="A73:A82" si="16">IF(MAX(E73:J73)=0,IF(MIN(E73:J73)=0,3,2),2)</f>
        <v>3</v>
      </c>
      <c r="B73" s="28"/>
      <c r="C73" s="24" t="s">
        <v>47</v>
      </c>
      <c r="D73" s="45"/>
      <c r="E73" s="72">
        <f t="shared" ref="E73:J73" si="17">E75+E81+E83</f>
        <v>0</v>
      </c>
      <c r="F73" s="72">
        <f t="shared" si="17"/>
        <v>0</v>
      </c>
      <c r="G73" s="72">
        <f t="shared" si="17"/>
        <v>0</v>
      </c>
      <c r="H73" s="72">
        <f t="shared" si="17"/>
        <v>0</v>
      </c>
      <c r="I73" s="72">
        <f t="shared" si="17"/>
        <v>0</v>
      </c>
      <c r="J73" s="72">
        <f t="shared" si="17"/>
        <v>0</v>
      </c>
    </row>
    <row r="74" spans="1:10" x14ac:dyDescent="0.2">
      <c r="A74" s="18">
        <f t="shared" si="16"/>
        <v>3</v>
      </c>
      <c r="B74" s="28"/>
      <c r="C74" s="24" t="s">
        <v>48</v>
      </c>
      <c r="D74" s="45"/>
      <c r="E74" s="72">
        <f t="shared" ref="E74:J74" si="18">E78+E82+E84</f>
        <v>0</v>
      </c>
      <c r="F74" s="72">
        <f t="shared" si="18"/>
        <v>0</v>
      </c>
      <c r="G74" s="72">
        <f t="shared" si="18"/>
        <v>0</v>
      </c>
      <c r="H74" s="72">
        <f t="shared" si="18"/>
        <v>0</v>
      </c>
      <c r="I74" s="72">
        <f t="shared" si="18"/>
        <v>0</v>
      </c>
      <c r="J74" s="72">
        <f t="shared" si="18"/>
        <v>0</v>
      </c>
    </row>
    <row r="75" spans="1:10" x14ac:dyDescent="0.2">
      <c r="A75" s="18">
        <f t="shared" si="16"/>
        <v>3</v>
      </c>
      <c r="B75" s="28"/>
      <c r="C75" s="24" t="s">
        <v>34</v>
      </c>
      <c r="D75" s="45"/>
      <c r="E75" s="72">
        <f t="shared" ref="E75:J75" si="19">SUM(E76:E77)</f>
        <v>0</v>
      </c>
      <c r="F75" s="72">
        <f t="shared" si="19"/>
        <v>0</v>
      </c>
      <c r="G75" s="72">
        <f t="shared" si="19"/>
        <v>0</v>
      </c>
      <c r="H75" s="72">
        <f t="shared" si="19"/>
        <v>0</v>
      </c>
      <c r="I75" s="72">
        <f t="shared" si="19"/>
        <v>0</v>
      </c>
      <c r="J75" s="72">
        <f t="shared" si="19"/>
        <v>0</v>
      </c>
    </row>
    <row r="76" spans="1:10" x14ac:dyDescent="0.2">
      <c r="A76" s="18">
        <f t="shared" si="16"/>
        <v>3</v>
      </c>
      <c r="B76" s="28"/>
      <c r="C76" s="60" t="s">
        <v>49</v>
      </c>
      <c r="D76" s="45"/>
      <c r="E76" s="70"/>
      <c r="F76" s="70"/>
      <c r="G76" s="70"/>
      <c r="H76" s="70"/>
      <c r="I76" s="70"/>
      <c r="J76" s="70"/>
    </row>
    <row r="77" spans="1:10" x14ac:dyDescent="0.2">
      <c r="A77" s="18">
        <f t="shared" si="16"/>
        <v>3</v>
      </c>
      <c r="B77" s="28"/>
      <c r="C77" s="60" t="s">
        <v>50</v>
      </c>
      <c r="D77" s="45"/>
      <c r="E77" s="70"/>
      <c r="F77" s="70"/>
      <c r="G77" s="70"/>
      <c r="H77" s="70"/>
      <c r="I77" s="70"/>
      <c r="J77" s="70"/>
    </row>
    <row r="78" spans="1:10" x14ac:dyDescent="0.2">
      <c r="A78" s="18">
        <f t="shared" si="16"/>
        <v>3</v>
      </c>
      <c r="B78" s="28"/>
      <c r="C78" s="24" t="s">
        <v>35</v>
      </c>
      <c r="D78" s="45"/>
      <c r="E78" s="72">
        <f t="shared" ref="E78:J78" si="20">SUM(E79:E80)</f>
        <v>0</v>
      </c>
      <c r="F78" s="72">
        <f t="shared" si="20"/>
        <v>0</v>
      </c>
      <c r="G78" s="72">
        <f t="shared" si="20"/>
        <v>0</v>
      </c>
      <c r="H78" s="72">
        <f t="shared" si="20"/>
        <v>0</v>
      </c>
      <c r="I78" s="72">
        <f t="shared" si="20"/>
        <v>0</v>
      </c>
      <c r="J78" s="72">
        <f t="shared" si="20"/>
        <v>0</v>
      </c>
    </row>
    <row r="79" spans="1:10" x14ac:dyDescent="0.2">
      <c r="A79" s="18">
        <f t="shared" si="16"/>
        <v>3</v>
      </c>
      <c r="B79" s="28"/>
      <c r="C79" s="31" t="s">
        <v>53</v>
      </c>
      <c r="D79" s="45"/>
      <c r="E79" s="70"/>
      <c r="F79" s="70"/>
      <c r="G79" s="70"/>
      <c r="H79" s="70"/>
      <c r="I79" s="70"/>
      <c r="J79" s="70"/>
    </row>
    <row r="80" spans="1:10" x14ac:dyDescent="0.2">
      <c r="A80" s="18">
        <f t="shared" si="16"/>
        <v>3</v>
      </c>
      <c r="B80" s="28"/>
      <c r="C80" s="31" t="s">
        <v>54</v>
      </c>
      <c r="D80" s="45"/>
      <c r="E80" s="70"/>
      <c r="F80" s="70"/>
      <c r="G80" s="70"/>
      <c r="H80" s="70"/>
      <c r="I80" s="70"/>
      <c r="J80" s="70"/>
    </row>
    <row r="81" spans="1:10" ht="25.5" x14ac:dyDescent="0.2">
      <c r="A81" s="18">
        <f t="shared" si="16"/>
        <v>3</v>
      </c>
      <c r="B81" s="28"/>
      <c r="C81" s="23" t="s">
        <v>125</v>
      </c>
      <c r="D81" s="45"/>
      <c r="E81" s="70"/>
      <c r="F81" s="70"/>
      <c r="G81" s="70"/>
      <c r="H81" s="70"/>
      <c r="I81" s="70"/>
      <c r="J81" s="70"/>
    </row>
    <row r="82" spans="1:10" ht="25.5" x14ac:dyDescent="0.2">
      <c r="A82" s="18">
        <f t="shared" si="16"/>
        <v>3</v>
      </c>
      <c r="B82" s="28"/>
      <c r="C82" s="23" t="s">
        <v>126</v>
      </c>
      <c r="D82" s="45"/>
      <c r="E82" s="70"/>
      <c r="F82" s="70"/>
      <c r="G82" s="70"/>
      <c r="H82" s="70"/>
      <c r="I82" s="70"/>
      <c r="J82" s="70"/>
    </row>
    <row r="83" spans="1:10" ht="25.5" x14ac:dyDescent="0.2">
      <c r="A83" s="18">
        <f>IF(MAX(E83:J83)=0,IF(MIN(E83:J83)=0,3,2),2)</f>
        <v>3</v>
      </c>
      <c r="B83" s="28"/>
      <c r="C83" s="151" t="s">
        <v>791</v>
      </c>
      <c r="D83" s="45"/>
      <c r="E83" s="70"/>
      <c r="F83" s="70"/>
      <c r="G83" s="70"/>
      <c r="H83" s="70"/>
      <c r="I83" s="70"/>
      <c r="J83" s="70"/>
    </row>
    <row r="84" spans="1:10" ht="25.5" x14ac:dyDescent="0.2">
      <c r="A84" s="18">
        <f>IF(MAX(E84:J84)=0,IF(MIN(E84:J84)=0,3,2),2)</f>
        <v>3</v>
      </c>
      <c r="B84" s="28"/>
      <c r="C84" s="151" t="s">
        <v>792</v>
      </c>
      <c r="D84" s="45"/>
      <c r="E84" s="70"/>
      <c r="F84" s="70"/>
      <c r="G84" s="70"/>
      <c r="H84" s="70"/>
      <c r="I84" s="70"/>
      <c r="J84" s="70"/>
    </row>
    <row r="85" spans="1:10" x14ac:dyDescent="0.2">
      <c r="A85" s="16">
        <v>1</v>
      </c>
      <c r="B85" s="124"/>
      <c r="C85" s="125"/>
      <c r="D85" s="126"/>
      <c r="E85" s="68"/>
      <c r="F85" s="68"/>
      <c r="G85" s="68"/>
      <c r="H85" s="68"/>
      <c r="I85" s="68"/>
      <c r="J85" s="68"/>
    </row>
  </sheetData>
  <sheetProtection password="F284" sheet="1" objects="1"/>
  <autoFilter ref="A1:A85"/>
  <dataConsolidate/>
  <printOptions horizontalCentered="1"/>
  <pageMargins left="0" right="0" top="0.39370078740157483" bottom="0.39370078740157483" header="0.11811023622047245" footer="0.11811023622047245"/>
  <pageSetup paperSize="9" scale="53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4034" r:id="rId4" name="Button 2">
              <controlPr defaultSize="0" print="0" autoFill="0" autoPict="0" macro="[0]!ButtonTotal_Click">
                <anchor moveWithCells="1" sizeWithCells="1">
                  <from>
                    <xdr:col>2</xdr:col>
                    <xdr:colOff>57150</xdr:colOff>
                    <xdr:row>6</xdr:row>
                    <xdr:rowOff>47625</xdr:rowOff>
                  </from>
                  <to>
                    <xdr:col>2</xdr:col>
                    <xdr:colOff>1066800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6" r:id="rId5" name="Drop Down 4">
              <controlPr defaultSize="0" print="0" autoFill="0" autoLine="0" autoPict="0" macro="[0]!Box_Change_Rows">
                <anchor moveWithCells="1">
                  <from>
                    <xdr:col>2</xdr:col>
                    <xdr:colOff>523875</xdr:colOff>
                    <xdr:row>9</xdr:row>
                    <xdr:rowOff>28575</xdr:rowOff>
                  </from>
                  <to>
                    <xdr:col>2</xdr:col>
                    <xdr:colOff>1428750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P_Total</vt:lpstr>
      <vt:lpstr>B</vt:lpstr>
      <vt:lpstr>P (1)</vt:lpstr>
      <vt:lpstr>E</vt:lpstr>
      <vt:lpstr>Progr</vt:lpstr>
      <vt:lpstr>PomoshtenSheet</vt:lpstr>
      <vt:lpstr>Klasif</vt:lpstr>
      <vt:lpstr>Inf</vt:lpstr>
      <vt:lpstr>P</vt:lpstr>
      <vt:lpstr>P!Print_Area</vt:lpstr>
      <vt:lpstr>'P (1)'!Print_Area</vt:lpstr>
      <vt:lpstr>P_Total!Print_Area</vt:lpstr>
      <vt:lpstr>PomoshtenSheet!Print_Area</vt:lpstr>
      <vt:lpstr>Progr!Print_Area</vt:lpstr>
      <vt:lpstr>Klasif!Print_Titles</vt:lpstr>
      <vt:lpstr>P!Print_Titles</vt:lpstr>
      <vt:lpstr>'P (1)'!Print_Titles</vt:lpstr>
      <vt:lpstr>P_Total!Print_Titles</vt:lpstr>
      <vt:lpstr>PomoshtenSheet!Print_Titles</vt:lpstr>
      <vt:lpstr>Progr!Print_Titles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IDinkova</dc:creator>
  <cp:lastModifiedBy>Mitko</cp:lastModifiedBy>
  <cp:lastPrinted>2017-11-08T09:32:13Z</cp:lastPrinted>
  <dcterms:created xsi:type="dcterms:W3CDTF">2007-01-22T11:17:31Z</dcterms:created>
  <dcterms:modified xsi:type="dcterms:W3CDTF">2020-04-24T11:01:37Z</dcterms:modified>
</cp:coreProperties>
</file>